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hay\งาน\wcf\รายงานประจำเดือน\2569\"/>
    </mc:Choice>
  </mc:AlternateContent>
  <bookViews>
    <workbookView xWindow="0" yWindow="0" windowWidth="28800" windowHeight="12435" activeTab="2"/>
  </bookViews>
  <sheets>
    <sheet name="12" sheetId="1" r:id="rId1"/>
    <sheet name="13" sheetId="2" r:id="rId2"/>
    <sheet name="17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M32" i="3"/>
  <c r="J32" i="3"/>
  <c r="L32" i="3" s="1"/>
  <c r="H32" i="3"/>
  <c r="I32" i="3" s="1"/>
  <c r="K32" i="3" s="1"/>
  <c r="G32" i="1"/>
  <c r="J35" i="3" l="1"/>
  <c r="J36" i="3" s="1"/>
  <c r="J37" i="3" l="1"/>
  <c r="L36" i="3"/>
  <c r="L35" i="3"/>
  <c r="G47" i="3"/>
  <c r="F47" i="3"/>
  <c r="E47" i="3"/>
  <c r="D47" i="3"/>
  <c r="C47" i="3"/>
  <c r="H41" i="3"/>
  <c r="H40" i="3"/>
  <c r="H39" i="3"/>
  <c r="H38" i="3"/>
  <c r="H37" i="3"/>
  <c r="H36" i="3"/>
  <c r="H35" i="3"/>
  <c r="I35" i="3" s="1"/>
  <c r="K35" i="3" s="1"/>
  <c r="H109" i="2"/>
  <c r="G109" i="2"/>
  <c r="F109" i="2"/>
  <c r="E109" i="2"/>
  <c r="D109" i="2"/>
  <c r="C109" i="2"/>
  <c r="B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87" i="2"/>
  <c r="I86" i="2"/>
  <c r="I85" i="2"/>
  <c r="I84" i="2"/>
  <c r="I83" i="2"/>
  <c r="I82" i="2"/>
  <c r="I81" i="2"/>
  <c r="I80" i="2"/>
  <c r="I79" i="2"/>
  <c r="I78" i="2"/>
  <c r="I77" i="2"/>
  <c r="H177" i="2"/>
  <c r="G177" i="2"/>
  <c r="F177" i="2"/>
  <c r="E177" i="2"/>
  <c r="D177" i="2"/>
  <c r="C177" i="2"/>
  <c r="B177" i="2"/>
  <c r="I176" i="2"/>
  <c r="I175" i="2"/>
  <c r="I174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H146" i="2"/>
  <c r="G146" i="2"/>
  <c r="F146" i="2"/>
  <c r="E146" i="2"/>
  <c r="D146" i="2"/>
  <c r="C146" i="2"/>
  <c r="B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H76" i="2"/>
  <c r="G76" i="2"/>
  <c r="F76" i="2"/>
  <c r="E76" i="2"/>
  <c r="D76" i="2"/>
  <c r="C76" i="2"/>
  <c r="B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1" i="2"/>
  <c r="I40" i="2"/>
  <c r="I39" i="2"/>
  <c r="I38" i="2"/>
  <c r="I37" i="2"/>
  <c r="I36" i="2"/>
  <c r="I35" i="2"/>
  <c r="I34" i="2"/>
  <c r="I33" i="2"/>
  <c r="H32" i="2"/>
  <c r="G32" i="2"/>
  <c r="F32" i="2"/>
  <c r="E32" i="2"/>
  <c r="D32" i="2"/>
  <c r="C32" i="2"/>
  <c r="B32" i="2"/>
  <c r="I31" i="2"/>
  <c r="I30" i="2"/>
  <c r="I29" i="2"/>
  <c r="I28" i="2"/>
  <c r="I27" i="2"/>
  <c r="I26" i="2"/>
  <c r="I25" i="2"/>
  <c r="I24" i="2"/>
  <c r="I23" i="2"/>
  <c r="I22" i="2"/>
  <c r="I21" i="2"/>
  <c r="I20" i="2"/>
  <c r="H19" i="2"/>
  <c r="G19" i="2"/>
  <c r="F19" i="2"/>
  <c r="E19" i="2"/>
  <c r="D19" i="2"/>
  <c r="C19" i="2"/>
  <c r="B19" i="2"/>
  <c r="I18" i="2"/>
  <c r="I17" i="2"/>
  <c r="I16" i="2"/>
  <c r="I15" i="2"/>
  <c r="I14" i="2"/>
  <c r="I13" i="2"/>
  <c r="I12" i="2"/>
  <c r="I11" i="2"/>
  <c r="I10" i="2"/>
  <c r="I9" i="2"/>
  <c r="I8" i="2"/>
  <c r="I7" i="2"/>
  <c r="F47" i="1"/>
  <c r="E47" i="1"/>
  <c r="D47" i="1"/>
  <c r="C47" i="1"/>
  <c r="B47" i="1"/>
  <c r="G41" i="1"/>
  <c r="G40" i="1"/>
  <c r="G39" i="1"/>
  <c r="G38" i="1"/>
  <c r="G37" i="1"/>
  <c r="G36" i="1"/>
  <c r="G35" i="1"/>
  <c r="J38" i="3" l="1"/>
  <c r="L37" i="3"/>
  <c r="I36" i="3"/>
  <c r="K36" i="3" s="1"/>
  <c r="H47" i="3"/>
  <c r="I177" i="2"/>
  <c r="I146" i="2"/>
  <c r="I109" i="2"/>
  <c r="H178" i="2"/>
  <c r="I76" i="2"/>
  <c r="I32" i="2"/>
  <c r="C178" i="2"/>
  <c r="B178" i="2"/>
  <c r="E178" i="2"/>
  <c r="I19" i="2"/>
  <c r="F178" i="2"/>
  <c r="G178" i="2"/>
  <c r="D178" i="2"/>
  <c r="M30" i="3"/>
  <c r="N31" i="3"/>
  <c r="M31" i="3"/>
  <c r="J33" i="3"/>
  <c r="L33" i="3" s="1"/>
  <c r="N33" i="3" s="1"/>
  <c r="H33" i="3"/>
  <c r="I33" i="3" s="1"/>
  <c r="K33" i="3" s="1"/>
  <c r="M33" i="3" s="1"/>
  <c r="J31" i="3"/>
  <c r="L31" i="3" s="1"/>
  <c r="H31" i="3"/>
  <c r="I31" i="3" s="1"/>
  <c r="K31" i="3" s="1"/>
  <c r="G33" i="1"/>
  <c r="G31" i="1"/>
  <c r="I37" i="3" l="1"/>
  <c r="K37" i="3" s="1"/>
  <c r="J39" i="3"/>
  <c r="L38" i="3"/>
  <c r="I178" i="2"/>
  <c r="N30" i="3"/>
  <c r="J30" i="3"/>
  <c r="L30" i="3" s="1"/>
  <c r="H30" i="3"/>
  <c r="I30" i="3" s="1"/>
  <c r="K30" i="3" s="1"/>
  <c r="G30" i="1"/>
  <c r="I38" i="3" l="1"/>
  <c r="L39" i="3"/>
  <c r="J40" i="3"/>
  <c r="H46" i="3"/>
  <c r="H45" i="3"/>
  <c r="H44" i="3"/>
  <c r="H43" i="3"/>
  <c r="H42" i="3"/>
  <c r="J29" i="3"/>
  <c r="L29" i="3" s="1"/>
  <c r="H29" i="3"/>
  <c r="I29" i="3" s="1"/>
  <c r="K29" i="3" s="1"/>
  <c r="J28" i="3"/>
  <c r="L28" i="3" s="1"/>
  <c r="H28" i="3"/>
  <c r="I28" i="3" s="1"/>
  <c r="K28" i="3" s="1"/>
  <c r="M29" i="3" s="1"/>
  <c r="J27" i="3"/>
  <c r="L27" i="3" s="1"/>
  <c r="H27" i="3"/>
  <c r="I27" i="3" s="1"/>
  <c r="K27" i="3" s="1"/>
  <c r="J26" i="3"/>
  <c r="L26" i="3" s="1"/>
  <c r="H26" i="3"/>
  <c r="I26" i="3" s="1"/>
  <c r="K26" i="3" s="1"/>
  <c r="J25" i="3"/>
  <c r="L25" i="3" s="1"/>
  <c r="H25" i="3"/>
  <c r="I25" i="3" s="1"/>
  <c r="K25" i="3" s="1"/>
  <c r="J24" i="3"/>
  <c r="L24" i="3" s="1"/>
  <c r="H24" i="3"/>
  <c r="I24" i="3" s="1"/>
  <c r="K24" i="3" s="1"/>
  <c r="J23" i="3"/>
  <c r="L23" i="3" s="1"/>
  <c r="H23" i="3"/>
  <c r="I23" i="3" s="1"/>
  <c r="K23" i="3" s="1"/>
  <c r="J22" i="3"/>
  <c r="L22" i="3" s="1"/>
  <c r="H22" i="3"/>
  <c r="I22" i="3" s="1"/>
  <c r="K22" i="3" s="1"/>
  <c r="J21" i="3"/>
  <c r="L21" i="3" s="1"/>
  <c r="H21" i="3"/>
  <c r="I21" i="3" s="1"/>
  <c r="K21" i="3" s="1"/>
  <c r="J20" i="3"/>
  <c r="L20" i="3" s="1"/>
  <c r="H20" i="3"/>
  <c r="I20" i="3" s="1"/>
  <c r="K20" i="3" s="1"/>
  <c r="M20" i="3" s="1"/>
  <c r="J19" i="3"/>
  <c r="L19" i="3" s="1"/>
  <c r="H19" i="3"/>
  <c r="I19" i="3" s="1"/>
  <c r="K19" i="3" s="1"/>
  <c r="L18" i="3"/>
  <c r="J18" i="3"/>
  <c r="H18" i="3"/>
  <c r="I18" i="3" s="1"/>
  <c r="K18" i="3" s="1"/>
  <c r="J17" i="3"/>
  <c r="L17" i="3" s="1"/>
  <c r="H17" i="3"/>
  <c r="I17" i="3" s="1"/>
  <c r="K17" i="3" s="1"/>
  <c r="J16" i="3"/>
  <c r="L16" i="3" s="1"/>
  <c r="H16" i="3"/>
  <c r="I16" i="3" s="1"/>
  <c r="K16" i="3" s="1"/>
  <c r="J15" i="3"/>
  <c r="L15" i="3" s="1"/>
  <c r="H15" i="3"/>
  <c r="I15" i="3" s="1"/>
  <c r="K15" i="3" s="1"/>
  <c r="J14" i="3"/>
  <c r="L14" i="3" s="1"/>
  <c r="H14" i="3"/>
  <c r="I14" i="3" s="1"/>
  <c r="K14" i="3" s="1"/>
  <c r="J13" i="3"/>
  <c r="L13" i="3" s="1"/>
  <c r="H13" i="3"/>
  <c r="I13" i="3" s="1"/>
  <c r="K13" i="3" s="1"/>
  <c r="J12" i="3"/>
  <c r="L12" i="3" s="1"/>
  <c r="H12" i="3"/>
  <c r="I12" i="3" s="1"/>
  <c r="K12" i="3" s="1"/>
  <c r="J11" i="3"/>
  <c r="L11" i="3" s="1"/>
  <c r="H11" i="3"/>
  <c r="I11" i="3" s="1"/>
  <c r="K11" i="3" s="1"/>
  <c r="M11" i="3" s="1"/>
  <c r="J10" i="3"/>
  <c r="L10" i="3" s="1"/>
  <c r="N10" i="3" s="1"/>
  <c r="H10" i="3"/>
  <c r="I10" i="3" s="1"/>
  <c r="K10" i="3" s="1"/>
  <c r="J9" i="3"/>
  <c r="L9" i="3" s="1"/>
  <c r="H9" i="3"/>
  <c r="I9" i="3" s="1"/>
  <c r="K9" i="3" s="1"/>
  <c r="J8" i="3"/>
  <c r="L8" i="3" s="1"/>
  <c r="H8" i="3"/>
  <c r="I8" i="3" s="1"/>
  <c r="K8" i="3" s="1"/>
  <c r="J7" i="3"/>
  <c r="L7" i="3" s="1"/>
  <c r="H7" i="3"/>
  <c r="I7" i="3" s="1"/>
  <c r="K7" i="3" s="1"/>
  <c r="J6" i="3"/>
  <c r="L6" i="3" s="1"/>
  <c r="H6" i="3"/>
  <c r="I6" i="3" s="1"/>
  <c r="K6" i="3" s="1"/>
  <c r="G46" i="1"/>
  <c r="G45" i="1"/>
  <c r="G44" i="1"/>
  <c r="G43" i="1"/>
  <c r="G42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K38" i="3" l="1"/>
  <c r="I39" i="3"/>
  <c r="J41" i="3"/>
  <c r="L40" i="3"/>
  <c r="G47" i="1"/>
  <c r="N29" i="3"/>
  <c r="N26" i="3"/>
  <c r="N13" i="3"/>
  <c r="N16" i="3"/>
  <c r="N19" i="3"/>
  <c r="N23" i="3"/>
  <c r="M23" i="3"/>
  <c r="N27" i="3"/>
  <c r="M14" i="3"/>
  <c r="M17" i="3"/>
  <c r="M26" i="3"/>
  <c r="N28" i="3"/>
  <c r="N17" i="3"/>
  <c r="N11" i="3"/>
  <c r="N20" i="3"/>
  <c r="N14" i="3"/>
  <c r="N24" i="3"/>
  <c r="I47" i="3"/>
  <c r="K47" i="3" s="1"/>
  <c r="M47" i="3" s="1"/>
  <c r="J47" i="3"/>
  <c r="L47" i="3" s="1"/>
  <c r="N47" i="3" s="1"/>
  <c r="M15" i="3"/>
  <c r="M18" i="3"/>
  <c r="M21" i="3"/>
  <c r="M27" i="3"/>
  <c r="M9" i="3"/>
  <c r="M12" i="3"/>
  <c r="N21" i="3"/>
  <c r="M24" i="3"/>
  <c r="N9" i="3"/>
  <c r="N12" i="3"/>
  <c r="N15" i="3"/>
  <c r="N18" i="3"/>
  <c r="M22" i="3"/>
  <c r="M10" i="3"/>
  <c r="M13" i="3"/>
  <c r="M16" i="3"/>
  <c r="M19" i="3"/>
  <c r="N22" i="3"/>
  <c r="M25" i="3"/>
  <c r="N25" i="3"/>
  <c r="M28" i="3"/>
  <c r="K39" i="3" l="1"/>
  <c r="I40" i="3"/>
  <c r="L41" i="3"/>
  <c r="J42" i="3"/>
  <c r="K40" i="3" l="1"/>
  <c r="I41" i="3"/>
  <c r="J43" i="3"/>
  <c r="L43" i="3" s="1"/>
  <c r="L42" i="3"/>
  <c r="K41" i="3" l="1"/>
  <c r="I42" i="3"/>
  <c r="J44" i="3"/>
  <c r="K42" i="3" l="1"/>
  <c r="I43" i="3"/>
  <c r="J45" i="3"/>
  <c r="L44" i="3"/>
  <c r="K43" i="3" l="1"/>
  <c r="I44" i="3"/>
  <c r="L45" i="3"/>
  <c r="J46" i="3"/>
  <c r="L46" i="3" s="1"/>
  <c r="I45" i="3" l="1"/>
  <c r="K44" i="3"/>
  <c r="I46" i="3" l="1"/>
  <c r="K46" i="3" s="1"/>
  <c r="K45" i="3"/>
</calcChain>
</file>

<file path=xl/sharedStrings.xml><?xml version="1.0" encoding="utf-8"?>
<sst xmlns="http://schemas.openxmlformats.org/spreadsheetml/2006/main" count="323" uniqueCount="212">
  <si>
    <t>ปี/เดือน</t>
  </si>
  <si>
    <t>ความรุนแรง</t>
  </si>
  <si>
    <t>ตาย</t>
  </si>
  <si>
    <t>ทุพพลภาพ</t>
  </si>
  <si>
    <t>สูญเสียอวัยวะ</t>
  </si>
  <si>
    <t>หยุดงาน</t>
  </si>
  <si>
    <t>รวม</t>
  </si>
  <si>
    <t>บางส่วน</t>
  </si>
  <si>
    <t>เกิน 3 วัน</t>
  </si>
  <si>
    <t>ไม่เกิน 3 วัน</t>
  </si>
  <si>
    <t>(ราย)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</si>
  <si>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</si>
  <si>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</si>
  <si>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</si>
  <si>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</si>
  <si>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</si>
  <si>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</si>
  <si>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</si>
  <si>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</si>
  <si>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</si>
  <si>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</si>
  <si>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</si>
  <si>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</si>
  <si>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ที่มา : กลุ่มงานพัฒนามาตรฐานและระบบเงินทดแทน</t>
  </si>
  <si>
    <t xml:space="preserve">   </t>
  </si>
  <si>
    <t xml:space="preserve">      </t>
  </si>
  <si>
    <t>หน่วยงาน</t>
  </si>
  <si>
    <t>นายจ้าง 
(แห่ง)</t>
  </si>
  <si>
    <t>ลูกจ้าง
(คน)</t>
  </si>
  <si>
    <t>ทุพพล
ภาพ</t>
  </si>
  <si>
    <t>สูญเสีย</t>
  </si>
  <si>
    <t>อวัยวะ</t>
  </si>
  <si>
    <t>เกิน</t>
  </si>
  <si>
    <t>ไม่เกิน</t>
  </si>
  <si>
    <t>3 วัน</t>
  </si>
  <si>
    <t>กรุงเทพมหานครพื้นที่ 1</t>
  </si>
  <si>
    <t>กรุงเทพมหานครพื้นที่ 2</t>
  </si>
  <si>
    <t>กรุงเทพมหานครพื้นที่ 3</t>
  </si>
  <si>
    <t>กรุงเทพมหานครพื้นที่ 4</t>
  </si>
  <si>
    <t>กรุงเทพมหานครพื้นที่ 5</t>
  </si>
  <si>
    <t>กรุงเทพมหานครพื้นที่ 6</t>
  </si>
  <si>
    <t>กรุงเทพมหานครพื้นที่ 7</t>
  </si>
  <si>
    <t>กรุงเทพมหานครพื้นที่ 8</t>
  </si>
  <si>
    <t>กรุงเทพมหานครพื้นที่ 9</t>
  </si>
  <si>
    <t>กรุงเทพมหานครพื้นที่ 10</t>
  </si>
  <si>
    <t>กรุงเทพมหานครพื้นที่ 11</t>
  </si>
  <si>
    <t>กรุงเทพมหานครพื้นที่ 12</t>
  </si>
  <si>
    <t>รวมกรุงเทพมหานคร</t>
  </si>
  <si>
    <t>สมุทรปราการ</t>
  </si>
  <si>
    <t>สาขาพระประแดง</t>
  </si>
  <si>
    <t>สาขาบางเสาธง</t>
  </si>
  <si>
    <t>สาขาบางพลี</t>
  </si>
  <si>
    <t>นนทบุรี</t>
  </si>
  <si>
    <t>สาขาบางบัวทอง</t>
  </si>
  <si>
    <t>ปทุมธานี</t>
  </si>
  <si>
    <t>สาขาคลองหลวง</t>
  </si>
  <si>
    <t>นครปฐม</t>
  </si>
  <si>
    <t>สาขาสามพราน</t>
  </si>
  <si>
    <t>สมุทรสาคร</t>
  </si>
  <si>
    <t>สาขากระทุ่มแบน</t>
  </si>
  <si>
    <t>รวม 5 จังหวัดรอบกรุงเทพฯ</t>
  </si>
  <si>
    <t>พระนครศรีอยุธยา</t>
  </si>
  <si>
    <t>สาขาอุทัย</t>
  </si>
  <si>
    <t>อ่างทอง</t>
  </si>
  <si>
    <t>ลพบุรี</t>
  </si>
  <si>
    <t>สาขาชัยบาดาล</t>
  </si>
  <si>
    <t>สิงห์บุรี</t>
  </si>
  <si>
    <t>ชัยนาท</t>
  </si>
  <si>
    <t>สระบุรี</t>
  </si>
  <si>
    <t>สาขาหนองแค</t>
  </si>
  <si>
    <t>ชลบุรี</t>
  </si>
  <si>
    <t>สาขาศรีราชา</t>
  </si>
  <si>
    <t>สาขาบางละมุง</t>
  </si>
  <si>
    <t>ระยอง</t>
  </si>
  <si>
    <t>สาขาปลวกแดง</t>
  </si>
  <si>
    <t>จันทบุรี</t>
  </si>
  <si>
    <t>สาขาสอยดาว</t>
  </si>
  <si>
    <t>ตราด</t>
  </si>
  <si>
    <t>ฉะเชิงเทรา</t>
  </si>
  <si>
    <t>สาขาบางปะกง</t>
  </si>
  <si>
    <t>สาขาพนมสารคาม</t>
  </si>
  <si>
    <t>ปราจีนบุรี</t>
  </si>
  <si>
    <t>สาขาศรีมหาโพธิ</t>
  </si>
  <si>
    <t>นครนายก</t>
  </si>
  <si>
    <t>สระแก้ว</t>
  </si>
  <si>
    <t>สาขาอรัญประเทศ</t>
  </si>
  <si>
    <t>ราชบุรี</t>
  </si>
  <si>
    <t>สาขาบ้านโป่ง</t>
  </si>
  <si>
    <t>กาญจนบุรี</t>
  </si>
  <si>
    <t>สาขาท่ามะกา</t>
  </si>
  <si>
    <t>สุพรรณบุรี</t>
  </si>
  <si>
    <t>สาขาสามชุก</t>
  </si>
  <si>
    <t>สมุทรสงคราม</t>
  </si>
  <si>
    <t>เพชรบุรี</t>
  </si>
  <si>
    <t>สาขาชะอำ</t>
  </si>
  <si>
    <t>ประจวบคีรีขันธ์</t>
  </si>
  <si>
    <t>สาขาหัวหิน</t>
  </si>
  <si>
    <t>รวมภาคกลาง</t>
  </si>
  <si>
    <t>เชียงใหม่</t>
  </si>
  <si>
    <t>สาขาฝาง</t>
  </si>
  <si>
    <t>ลำพูน</t>
  </si>
  <si>
    <t>สาขาบ้านโฮ่ง</t>
  </si>
  <si>
    <t>ลำปาง</t>
  </si>
  <si>
    <t>สาขาเถิน</t>
  </si>
  <si>
    <t>อุตรดิตถ์</t>
  </si>
  <si>
    <t>แพร่</t>
  </si>
  <si>
    <t>สาขาลอง</t>
  </si>
  <si>
    <t>น่าน</t>
  </si>
  <si>
    <t>พะเยา</t>
  </si>
  <si>
    <t>เชียงราย</t>
  </si>
  <si>
    <t>แม่ฮ่องสอน</t>
  </si>
  <si>
    <t>นครสวรรค์</t>
  </si>
  <si>
    <t>สาขาตาคลี</t>
  </si>
  <si>
    <t>อุทัยธานี</t>
  </si>
  <si>
    <t>กำแพงเพชร</t>
  </si>
  <si>
    <t>ตาก</t>
  </si>
  <si>
    <t>สาขาแม่สอด</t>
  </si>
  <si>
    <t>สุโขทัย</t>
  </si>
  <si>
    <t>พิษณุโลก</t>
  </si>
  <si>
    <t>สาขาวังทอง</t>
  </si>
  <si>
    <t>พิจิตร</t>
  </si>
  <si>
    <t>เพชรบูรณ์</t>
  </si>
  <si>
    <t>สาขาหล่มสัก</t>
  </si>
  <si>
    <t>รวมภาคเหนือ</t>
  </si>
  <si>
    <t>นครราชสีมา</t>
  </si>
  <si>
    <t>สาขาปากช่อง</t>
  </si>
  <si>
    <t>สาขาโนนสูง</t>
  </si>
  <si>
    <t>บุรีรัมย์</t>
  </si>
  <si>
    <t>สาขานางรอง</t>
  </si>
  <si>
    <t>สุรินทร์</t>
  </si>
  <si>
    <t>สาขาศีขรภูมิ</t>
  </si>
  <si>
    <t>ศรีสะเกษ</t>
  </si>
  <si>
    <t>อุบลราชธานี</t>
  </si>
  <si>
    <t>สาขาเดชอุดม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</si>
  <si>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</si>
  <si>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</si>
  <si>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</si>
  <si>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</si>
  <si>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</si>
  <si>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</si>
  <si>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สาขาชุมแพ</t>
  </si>
  <si>
    <t>สาขาบ้านไผ่</t>
  </si>
  <si>
    <t>อุดรธานี</t>
  </si>
  <si>
    <t>สาขากุมภวาปี</t>
  </si>
  <si>
    <t>เลย</t>
  </si>
  <si>
    <t>หนองคาย</t>
  </si>
  <si>
    <t>มหาสารคาม</t>
  </si>
  <si>
    <t>ร้อยเอ็ด</t>
  </si>
  <si>
    <t>สาขาโพนทอง</t>
  </si>
  <si>
    <t>กาฬสินธุ์</t>
  </si>
  <si>
    <t>สกลนคร</t>
  </si>
  <si>
    <t>สาขาสว่างแดนดิน</t>
  </si>
  <si>
    <t>นครพนม</t>
  </si>
  <si>
    <t>มุกดาหาร</t>
  </si>
  <si>
    <t>รวมภาคตะวันออกเฉียงเหนือ</t>
  </si>
  <si>
    <t>นครศรีธรรมราช</t>
  </si>
  <si>
    <t>สาขาทุ่งสง</t>
  </si>
  <si>
    <t>สาขาสิชล</t>
  </si>
  <si>
    <t>กระบี่</t>
  </si>
  <si>
    <t>สาขาคลองท่อม</t>
  </si>
  <si>
    <t>พังงา</t>
  </si>
  <si>
    <t>ภูเก็ต</t>
  </si>
  <si>
    <t>สาขากะทู้</t>
  </si>
  <si>
    <t>สุราษฏร์ธานี</t>
  </si>
  <si>
    <t>สาขาเกาะสมุย</t>
  </si>
  <si>
    <t>ระนอง</t>
  </si>
  <si>
    <t>ชุมพร</t>
  </si>
  <si>
    <t>สงขลา</t>
  </si>
  <si>
    <t>สาขาหาดใหญ่</t>
  </si>
  <si>
    <t>สาขาสะเดา</t>
  </si>
  <si>
    <t>สตูล</t>
  </si>
  <si>
    <t>ตรัง</t>
  </si>
  <si>
    <t>สาขาห้วยยอด</t>
  </si>
  <si>
    <t>พัทลุง</t>
  </si>
  <si>
    <t>ปัตตานี</t>
  </si>
  <si>
    <t>ยะลา</t>
  </si>
  <si>
    <t>นราธิวาส</t>
  </si>
  <si>
    <t>รวมภาคใต้</t>
  </si>
  <si>
    <t>รวมทั่วประเทศ</t>
  </si>
  <si>
    <t xml:space="preserve">หมายเหตุ  :   </t>
  </si>
  <si>
    <t xml:space="preserve">    2. จำนวนการประสบอันตรายอาจเปลี่ยนแปลงตามข้อเท็จจริงที่เกิดขึ้นภายหลังจากการวินิจฉัยเดิมของทุกครั้ง</t>
  </si>
  <si>
    <t>จำนวนการประสบอันตราย</t>
  </si>
  <si>
    <t>อัตราการประสบอันตราย</t>
  </si>
  <si>
    <t>ร้อยละการเพิ่มขึ้น/ลดลง</t>
  </si>
  <si>
    <t>จำนวน</t>
  </si>
  <si>
    <t>(สะสม)</t>
  </si>
  <si>
    <t>ต่อ 1,000 ราย (สะสม)</t>
  </si>
  <si>
    <t>ของอัตรา/1,000 ราย</t>
  </si>
  <si>
    <t>ลูกจ้าง</t>
  </si>
  <si>
    <t>นับทุกกรณี</t>
  </si>
  <si>
    <t>นับกรณีร้ายแรง</t>
  </si>
  <si>
    <t>(1)-(5)</t>
  </si>
  <si>
    <t>(1)-(4)</t>
  </si>
  <si>
    <t>(ร้อยละ)</t>
  </si>
  <si>
    <t>ที่มา  :     1. จำนวนลูกจ้างจากกองวิจัยและพัฒนา</t>
  </si>
  <si>
    <t xml:space="preserve">                2. ข้อมูลอาจเปลี่ยนแปลงตามข้อเท็จจริงที่เกิดขึ้นภายหลังจากการวินิจฉัยเดิมของทุกครั้งที่ประมวลผล</t>
  </si>
  <si>
    <t>2. จำนวนการประสบอันตรายจากกลุ่มงานพัฒนามาตรฐานและระบบเงินทดแทน</t>
  </si>
  <si>
    <t>รวบรวมโดย : กลุ่มงานกำหนดอัตราเงินสมทบกองทุนเงินทดแทน</t>
  </si>
  <si>
    <t xml:space="preserve">จำนวนวินิจฉัยการประสบอันตรายหรือเจ็บป่วยเนื่องจากการทำงาน </t>
  </si>
  <si>
    <t xml:space="preserve"> </t>
  </si>
  <si>
    <t xml:space="preserve">จำนวนนายจ้าง จำนวนลูกจ้าง และจำนวนวินิจฉัยการประสบอันตราย </t>
  </si>
  <si>
    <t xml:space="preserve">อัตราการประสบอันตรายต่อลูกจ้าง 1,000 ราย  </t>
  </si>
  <si>
    <t>สาขาปัว</t>
  </si>
  <si>
    <t>ปี 2560 - 2569</t>
  </si>
  <si>
    <t>หรือเจ็บป่วยเนื่องจากการทำงานจำแนกรายหน่วยงาน ปี 2569</t>
  </si>
  <si>
    <t>หรือเจ็บป่วยเนื่องจากการทำงาน  จำแนกรายหน่วยงาน ปี 2569 (ต่อ)</t>
  </si>
  <si>
    <t>รวม (ม.ค.-ก.พ.)</t>
  </si>
  <si>
    <t>หมายเหตุ :  ประมวลผล ณ 10 มีนาคม 2569</t>
  </si>
  <si>
    <t xml:space="preserve">    1. จำนวนนายจ้าง จำนวนลูกจ้าง ณ 28 กุมภาพันธ์ 2569</t>
  </si>
  <si>
    <t xml:space="preserve">        ที่ประมวลผล  (ประมวลผล ณ 10 มีนาคม 2569)</t>
  </si>
  <si>
    <t>จำนวนการประสบอันตราย (ม.ค.-ก.พ.)</t>
  </si>
  <si>
    <t>หมายเหตุ :   1. ประมวลผล ณ 10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</si>
</sst>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(#,##0\);\(#,##0\)"/>
  </numFmts>
  <fonts count="12" x14ac:knownFonts="1">
    <font>
      <sz val="10"/>
      <name val="Arial"/>
      <charset val="222"/>
    </font>
    <font>
      <sz val="10"/>
      <color indexed="8"/>
      <name val="Tahoma"/>
      <family val="2"/>
    </font>
    <font>
      <b/>
      <sz val="15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5"/>
      <color theme="0"/>
      <name val="TH SarabunPSK"/>
      <family val="2"/>
    </font>
    <font>
      <sz val="15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/>
  </cellStyleXfs>
  <cellXfs count="192">
    <xf numFmtId="0" fontId="0" fillId="0" borderId="0" xfId="0"/>
    <xf numFmtId="0" fontId="4" fillId="0" borderId="0" xfId="0" applyFont="1" applyAlignment="1"/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4" fontId="4" fillId="0" borderId="0" xfId="0" applyNumberFormat="1" applyFont="1" applyAlignment="1"/>
    <xf numFmtId="0" fontId="2" fillId="0" borderId="8" xfId="3" applyFont="1" applyBorder="1" applyAlignment="1">
      <alignment horizontal="center" vertical="center"/>
    </xf>
    <xf numFmtId="3" fontId="4" fillId="0" borderId="9" xfId="3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8" xfId="3" applyNumberFormat="1" applyFont="1" applyBorder="1" applyAlignment="1">
      <alignment horizontal="center"/>
    </xf>
    <xf numFmtId="3" fontId="4" fillId="0" borderId="7" xfId="3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/>
    <xf numFmtId="4" fontId="6" fillId="0" borderId="0" xfId="0" applyNumberFormat="1" applyFont="1"/>
    <xf numFmtId="38" fontId="6" fillId="0" borderId="0" xfId="1" applyNumberFormat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Fill="1"/>
    <xf numFmtId="0" fontId="6" fillId="0" borderId="11" xfId="0" applyFont="1" applyBorder="1" applyAlignment="1"/>
    <xf numFmtId="0" fontId="6" fillId="0" borderId="0" xfId="0" applyFont="1"/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2" fillId="2" borderId="2" xfId="3" applyFont="1" applyFill="1" applyBorder="1" applyAlignment="1">
      <alignment vertical="center"/>
    </xf>
    <xf numFmtId="0" fontId="2" fillId="2" borderId="2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187" fontId="2" fillId="2" borderId="5" xfId="3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4" fontId="2" fillId="0" borderId="6" xfId="3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2" fillId="0" borderId="7" xfId="3" applyNumberFormat="1" applyFont="1" applyBorder="1" applyAlignment="1">
      <alignment horizontal="center" vertical="center"/>
    </xf>
    <xf numFmtId="3" fontId="2" fillId="0" borderId="8" xfId="3" applyNumberFormat="1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2" fontId="4" fillId="0" borderId="8" xfId="0" applyNumberFormat="1" applyFont="1" applyBorder="1" applyAlignment="1">
      <alignment vertical="center"/>
    </xf>
    <xf numFmtId="0" fontId="2" fillId="0" borderId="9" xfId="3" applyFont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9" xfId="3" applyNumberFormat="1" applyFont="1" applyBorder="1" applyAlignment="1">
      <alignment horizontal="center" vertical="center"/>
    </xf>
    <xf numFmtId="4" fontId="2" fillId="0" borderId="9" xfId="3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4" fillId="0" borderId="6" xfId="3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9" xfId="3" applyNumberFormat="1" applyFont="1" applyBorder="1" applyAlignment="1">
      <alignment horizontal="center" vertical="center"/>
    </xf>
    <xf numFmtId="4" fontId="4" fillId="0" borderId="9" xfId="3" applyNumberFormat="1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8" xfId="3" applyNumberFormat="1" applyFont="1" applyBorder="1" applyAlignment="1">
      <alignment horizontal="center" vertical="center"/>
    </xf>
    <xf numFmtId="4" fontId="4" fillId="0" borderId="8" xfId="3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7" xfId="3" applyNumberFormat="1" applyFont="1" applyBorder="1" applyAlignment="1">
      <alignment horizontal="center" vertical="center"/>
    </xf>
    <xf numFmtId="4" fontId="4" fillId="0" borderId="7" xfId="3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0" xfId="3" applyNumberFormat="1" applyFont="1" applyBorder="1" applyAlignment="1">
      <alignment horizontal="center" vertical="center"/>
    </xf>
    <xf numFmtId="4" fontId="4" fillId="0" borderId="10" xfId="3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4" fontId="8" fillId="0" borderId="3" xfId="3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NumberFormat="1" applyFont="1" applyFill="1" applyBorder="1" applyAlignment="1">
      <alignment horizontal="left" vertical="center"/>
    </xf>
    <xf numFmtId="0" fontId="9" fillId="2" borderId="2" xfId="3" applyFont="1" applyFill="1" applyBorder="1" applyAlignment="1">
      <alignment horizontal="left"/>
    </xf>
    <xf numFmtId="0" fontId="9" fillId="2" borderId="2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9" fillId="2" borderId="5" xfId="3" applyFont="1" applyFill="1" applyBorder="1" applyAlignment="1">
      <alignment horizontal="center"/>
    </xf>
    <xf numFmtId="0" fontId="9" fillId="0" borderId="6" xfId="3" applyFont="1" applyBorder="1" applyAlignment="1">
      <alignment horizontal="center" vertical="center"/>
    </xf>
    <xf numFmtId="3" fontId="9" fillId="0" borderId="6" xfId="3" applyNumberFormat="1" applyFont="1" applyBorder="1" applyAlignment="1">
      <alignment horizontal="center"/>
    </xf>
    <xf numFmtId="3" fontId="9" fillId="0" borderId="2" xfId="3" applyNumberFormat="1" applyFont="1" applyBorder="1" applyAlignment="1">
      <alignment horizontal="center"/>
    </xf>
    <xf numFmtId="0" fontId="9" fillId="0" borderId="7" xfId="3" applyFont="1" applyBorder="1" applyAlignment="1">
      <alignment horizontal="center" vertical="center"/>
    </xf>
    <xf numFmtId="3" fontId="9" fillId="0" borderId="7" xfId="3" applyNumberFormat="1" applyFont="1" applyBorder="1" applyAlignment="1">
      <alignment horizontal="center"/>
    </xf>
    <xf numFmtId="3" fontId="9" fillId="0" borderId="8" xfId="3" applyNumberFormat="1" applyFont="1" applyBorder="1" applyAlignment="1">
      <alignment horizont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/>
    </xf>
    <xf numFmtId="3" fontId="9" fillId="0" borderId="9" xfId="3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10" fillId="0" borderId="6" xfId="3" applyNumberFormat="1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3" fontId="10" fillId="0" borderId="9" xfId="3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3" fontId="10" fillId="0" borderId="8" xfId="3" applyNumberFormat="1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3" fontId="10" fillId="0" borderId="7" xfId="3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3" fontId="10" fillId="0" borderId="10" xfId="3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2" borderId="5" xfId="3" applyFont="1" applyFill="1" applyBorder="1" applyAlignment="1">
      <alignment horizontal="center" wrapText="1"/>
    </xf>
    <xf numFmtId="0" fontId="10" fillId="0" borderId="6" xfId="0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horizontal="center"/>
    </xf>
    <xf numFmtId="0" fontId="10" fillId="0" borderId="8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8" xfId="0" applyNumberFormat="1" applyFont="1" applyBorder="1" applyAlignment="1">
      <alignment horizontal="center"/>
    </xf>
    <xf numFmtId="3" fontId="10" fillId="0" borderId="9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3" fontId="10" fillId="0" borderId="10" xfId="0" applyNumberFormat="1" applyFont="1" applyBorder="1" applyAlignment="1">
      <alignment horizontal="center"/>
    </xf>
    <xf numFmtId="0" fontId="9" fillId="0" borderId="3" xfId="0" applyFont="1" applyFill="1" applyBorder="1" applyAlignment="1">
      <alignment vertical="center"/>
    </xf>
    <xf numFmtId="3" fontId="9" fillId="0" borderId="3" xfId="0" applyNumberFormat="1" applyFont="1" applyBorder="1" applyAlignment="1">
      <alignment horizontal="right"/>
    </xf>
    <xf numFmtId="0" fontId="10" fillId="0" borderId="7" xfId="0" applyFont="1" applyFill="1" applyBorder="1"/>
    <xf numFmtId="3" fontId="10" fillId="0" borderId="7" xfId="0" applyNumberFormat="1" applyFont="1" applyFill="1" applyBorder="1"/>
    <xf numFmtId="3" fontId="10" fillId="0" borderId="7" xfId="0" applyNumberFormat="1" applyFont="1" applyBorder="1" applyAlignment="1">
      <alignment horizontal="center"/>
    </xf>
    <xf numFmtId="0" fontId="10" fillId="0" borderId="8" xfId="0" applyFont="1" applyFill="1" applyBorder="1"/>
    <xf numFmtId="3" fontId="10" fillId="0" borderId="8" xfId="0" applyNumberFormat="1" applyFont="1" applyFill="1" applyBorder="1"/>
    <xf numFmtId="3" fontId="10" fillId="0" borderId="8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0" fontId="10" fillId="0" borderId="9" xfId="0" applyFont="1" applyFill="1" applyBorder="1"/>
    <xf numFmtId="3" fontId="10" fillId="0" borderId="9" xfId="0" applyNumberFormat="1" applyFont="1" applyFill="1" applyBorder="1"/>
    <xf numFmtId="3" fontId="10" fillId="0" borderId="10" xfId="0" quotePrefix="1" applyNumberFormat="1" applyFont="1" applyBorder="1" applyAlignment="1">
      <alignment horizontal="center"/>
    </xf>
    <xf numFmtId="0" fontId="9" fillId="0" borderId="3" xfId="0" applyFont="1" applyFill="1" applyBorder="1"/>
    <xf numFmtId="0" fontId="9" fillId="0" borderId="11" xfId="0" applyFont="1" applyFill="1" applyBorder="1"/>
    <xf numFmtId="3" fontId="9" fillId="0" borderId="11" xfId="0" applyNumberFormat="1" applyFont="1" applyBorder="1" applyAlignment="1">
      <alignment horizontal="center"/>
    </xf>
    <xf numFmtId="0" fontId="10" fillId="0" borderId="4" xfId="0" applyFont="1" applyFill="1" applyBorder="1"/>
    <xf numFmtId="3" fontId="10" fillId="0" borderId="4" xfId="0" applyNumberFormat="1" applyFont="1" applyFill="1" applyBorder="1"/>
    <xf numFmtId="3" fontId="10" fillId="0" borderId="4" xfId="0" applyNumberFormat="1" applyFont="1" applyBorder="1" applyAlignment="1">
      <alignment horizontal="center"/>
    </xf>
    <xf numFmtId="0" fontId="10" fillId="0" borderId="0" xfId="0" applyFont="1" applyFill="1" applyBorder="1"/>
    <xf numFmtId="3" fontId="10" fillId="0" borderId="0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6" xfId="0" applyFont="1" applyFill="1" applyBorder="1"/>
    <xf numFmtId="3" fontId="10" fillId="0" borderId="6" xfId="0" applyNumberFormat="1" applyFont="1" applyFill="1" applyBorder="1"/>
    <xf numFmtId="0" fontId="10" fillId="0" borderId="10" xfId="0" applyFont="1" applyFill="1" applyBorder="1"/>
    <xf numFmtId="3" fontId="10" fillId="0" borderId="10" xfId="0" applyNumberFormat="1" applyFont="1" applyFill="1" applyBorder="1"/>
    <xf numFmtId="0" fontId="9" fillId="0" borderId="3" xfId="0" applyFont="1" applyBorder="1"/>
    <xf numFmtId="0" fontId="9" fillId="0" borderId="8" xfId="3" applyFont="1" applyBorder="1" applyAlignment="1">
      <alignment horizontal="center"/>
    </xf>
    <xf numFmtId="3" fontId="2" fillId="0" borderId="8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/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8" xfId="0" applyNumberFormat="1" applyFont="1" applyFill="1" applyBorder="1"/>
    <xf numFmtId="0" fontId="9" fillId="0" borderId="4" xfId="3" applyFont="1" applyBorder="1" applyAlignment="1">
      <alignment horizontal="center"/>
    </xf>
    <xf numFmtId="3" fontId="9" fillId="0" borderId="4" xfId="3" applyNumberFormat="1" applyFont="1" applyBorder="1" applyAlignment="1">
      <alignment horizontal="center"/>
    </xf>
    <xf numFmtId="0" fontId="9" fillId="0" borderId="10" xfId="3" applyFont="1" applyBorder="1" applyAlignment="1">
      <alignment horizontal="center"/>
    </xf>
    <xf numFmtId="3" fontId="9" fillId="0" borderId="10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4" xfId="3" applyNumberFormat="1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0" xfId="3" applyNumberFormat="1" applyFont="1" applyBorder="1" applyAlignment="1">
      <alignment horizontal="center" vertical="center"/>
    </xf>
    <xf numFmtId="4" fontId="2" fillId="0" borderId="10" xfId="3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top"/>
    </xf>
    <xf numFmtId="0" fontId="9" fillId="2" borderId="2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_Sheet1" xfId="2"/>
    <cellStyle name="ปกติ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51"/>
  <sheetViews>
    <sheetView workbookViewId="0">
      <selection activeCell="A49" sqref="A49"/>
    </sheetView>
  </sheetViews>
  <sheetFormatPr defaultRowHeight="25.5" customHeight="1" x14ac:dyDescent="0.3"/>
  <cols>
    <col min="1" max="1" width="14.7109375" style="1" customWidth="1"/>
    <col min="2" max="7" width="13.42578125" style="1" customWidth="1"/>
    <col min="8" max="16384" width="9.140625" style="1"/>
  </cols>
  <sheetData>
    <row r="1" spans="1:10" ht="23.25" x14ac:dyDescent="0.35">
      <c r="A1" s="163" t="s">
        <v>198</v>
      </c>
      <c r="B1" s="163"/>
      <c r="C1" s="163"/>
      <c r="D1" s="163"/>
      <c r="E1" s="163"/>
      <c r="F1" s="163"/>
      <c r="G1" s="163"/>
    </row>
    <row r="2" spans="1:10" ht="23.25" x14ac:dyDescent="0.3">
      <c r="A2" s="164" t="s">
        <v>203</v>
      </c>
      <c r="B2" s="164"/>
      <c r="C2" s="164"/>
      <c r="D2" s="164"/>
      <c r="E2" s="164"/>
      <c r="F2" s="164"/>
      <c r="G2" s="164"/>
    </row>
    <row r="3" spans="1:10" ht="18" customHeight="1" x14ac:dyDescent="0.35">
      <c r="A3" s="165" t="s">
        <v>0</v>
      </c>
      <c r="B3" s="168" t="s">
        <v>1</v>
      </c>
      <c r="C3" s="168"/>
      <c r="D3" s="168"/>
      <c r="E3" s="168"/>
      <c r="F3" s="168"/>
      <c r="G3" s="80"/>
    </row>
    <row r="4" spans="1:10" ht="21" x14ac:dyDescent="0.35">
      <c r="A4" s="166"/>
      <c r="B4" s="165" t="s">
        <v>2</v>
      </c>
      <c r="C4" s="165" t="s">
        <v>3</v>
      </c>
      <c r="D4" s="81" t="s">
        <v>4</v>
      </c>
      <c r="E4" s="81" t="s">
        <v>5</v>
      </c>
      <c r="F4" s="81" t="s">
        <v>5</v>
      </c>
      <c r="G4" s="82" t="s">
        <v>6</v>
      </c>
    </row>
    <row r="5" spans="1:10" ht="21" x14ac:dyDescent="0.35">
      <c r="A5" s="167"/>
      <c r="B5" s="167"/>
      <c r="C5" s="167"/>
      <c r="D5" s="83" t="s">
        <v>7</v>
      </c>
      <c r="E5" s="83" t="s">
        <v>8</v>
      </c>
      <c r="F5" s="83" t="s">
        <v>9</v>
      </c>
      <c r="G5" s="83" t="s">
        <v>10</v>
      </c>
    </row>
    <row r="6" spans="1:10" ht="21" hidden="1" x14ac:dyDescent="0.35">
      <c r="A6" s="84">
        <v>2541</v>
      </c>
      <c r="B6" s="85">
        <v>790</v>
      </c>
      <c r="C6" s="85">
        <v>19</v>
      </c>
      <c r="D6" s="85">
        <v>3714</v>
      </c>
      <c r="E6" s="85">
        <v>55489</v>
      </c>
      <c r="F6" s="85">
        <v>126486</v>
      </c>
      <c r="G6" s="86">
        <f t="shared" ref="G6:G29" si="0">SUM(B6:F6)</f>
        <v>186498</v>
      </c>
    </row>
    <row r="7" spans="1:10" ht="21" hidden="1" x14ac:dyDescent="0.35">
      <c r="A7" s="87">
        <v>2542</v>
      </c>
      <c r="B7" s="88">
        <v>611</v>
      </c>
      <c r="C7" s="88">
        <v>12</v>
      </c>
      <c r="D7" s="88">
        <v>3396</v>
      </c>
      <c r="E7" s="88">
        <v>50239</v>
      </c>
      <c r="F7" s="88">
        <v>117739</v>
      </c>
      <c r="G7" s="89">
        <f t="shared" si="0"/>
        <v>171997</v>
      </c>
    </row>
    <row r="8" spans="1:10" ht="21" hidden="1" x14ac:dyDescent="0.35">
      <c r="A8" s="87">
        <v>2543</v>
      </c>
      <c r="B8" s="88">
        <v>620</v>
      </c>
      <c r="C8" s="88">
        <v>16</v>
      </c>
      <c r="D8" s="88">
        <v>3516</v>
      </c>
      <c r="E8" s="88">
        <v>48338</v>
      </c>
      <c r="F8" s="88">
        <v>127076</v>
      </c>
      <c r="G8" s="89">
        <f t="shared" si="0"/>
        <v>179566</v>
      </c>
    </row>
    <row r="9" spans="1:10" ht="17.25" hidden="1" customHeight="1" x14ac:dyDescent="0.35">
      <c r="A9" s="87">
        <v>2544</v>
      </c>
      <c r="B9" s="88">
        <v>607</v>
      </c>
      <c r="C9" s="88">
        <v>20</v>
      </c>
      <c r="D9" s="88">
        <v>3510</v>
      </c>
      <c r="E9" s="88">
        <v>48077</v>
      </c>
      <c r="F9" s="88">
        <v>137407</v>
      </c>
      <c r="G9" s="89">
        <f t="shared" si="0"/>
        <v>189621</v>
      </c>
      <c r="H9" s="4"/>
      <c r="I9" s="4"/>
      <c r="J9" s="4"/>
    </row>
    <row r="10" spans="1:10" ht="17.25" hidden="1" customHeight="1" x14ac:dyDescent="0.35">
      <c r="A10" s="87">
        <v>2545</v>
      </c>
      <c r="B10" s="88">
        <v>650</v>
      </c>
      <c r="C10" s="88">
        <v>14</v>
      </c>
      <c r="D10" s="88">
        <v>3424</v>
      </c>
      <c r="E10" s="88">
        <v>49012</v>
      </c>
      <c r="F10" s="88">
        <v>137879</v>
      </c>
      <c r="G10" s="89">
        <f t="shared" si="0"/>
        <v>190979</v>
      </c>
      <c r="I10" s="4"/>
      <c r="J10" s="4"/>
    </row>
    <row r="11" spans="1:10" ht="17.25" hidden="1" customHeight="1" x14ac:dyDescent="0.35">
      <c r="A11" s="87">
        <v>2546</v>
      </c>
      <c r="B11" s="88">
        <v>787</v>
      </c>
      <c r="C11" s="88">
        <v>17</v>
      </c>
      <c r="D11" s="88">
        <v>3821</v>
      </c>
      <c r="E11" s="88">
        <v>52364</v>
      </c>
      <c r="F11" s="88">
        <v>153684</v>
      </c>
      <c r="G11" s="89">
        <f t="shared" si="0"/>
        <v>210673</v>
      </c>
      <c r="I11" s="4"/>
      <c r="J11" s="4"/>
    </row>
    <row r="12" spans="1:10" ht="17.25" hidden="1" customHeight="1" x14ac:dyDescent="0.35">
      <c r="A12" s="87">
        <v>2547</v>
      </c>
      <c r="B12" s="88">
        <v>861</v>
      </c>
      <c r="C12" s="88">
        <v>23</v>
      </c>
      <c r="D12" s="88">
        <v>3775</v>
      </c>
      <c r="E12" s="88">
        <v>52893</v>
      </c>
      <c r="F12" s="88">
        <v>157982</v>
      </c>
      <c r="G12" s="89">
        <f t="shared" si="0"/>
        <v>215534</v>
      </c>
      <c r="I12" s="4"/>
      <c r="J12" s="4"/>
    </row>
    <row r="13" spans="1:10" ht="17.25" hidden="1" customHeight="1" x14ac:dyDescent="0.35">
      <c r="A13" s="87">
        <v>2548</v>
      </c>
      <c r="B13" s="88">
        <v>1444</v>
      </c>
      <c r="C13" s="88">
        <v>19</v>
      </c>
      <c r="D13" s="88">
        <v>3425</v>
      </c>
      <c r="E13" s="88">
        <v>53641</v>
      </c>
      <c r="F13" s="88">
        <v>155706</v>
      </c>
      <c r="G13" s="88">
        <f t="shared" si="0"/>
        <v>214235</v>
      </c>
      <c r="I13" s="4"/>
      <c r="J13" s="4"/>
    </row>
    <row r="14" spans="1:10" ht="17.25" hidden="1" customHeight="1" x14ac:dyDescent="0.35">
      <c r="A14" s="90">
        <v>2549</v>
      </c>
      <c r="B14" s="89">
        <v>808</v>
      </c>
      <c r="C14" s="89">
        <v>21</v>
      </c>
      <c r="D14" s="89">
        <v>3413</v>
      </c>
      <c r="E14" s="89">
        <v>51901</v>
      </c>
      <c r="F14" s="89">
        <v>148114</v>
      </c>
      <c r="G14" s="89">
        <f t="shared" si="0"/>
        <v>204257</v>
      </c>
      <c r="I14" s="4"/>
      <c r="J14" s="4"/>
    </row>
    <row r="15" spans="1:10" ht="17.25" hidden="1" customHeight="1" x14ac:dyDescent="0.35">
      <c r="A15" s="90">
        <v>2550</v>
      </c>
      <c r="B15" s="89">
        <v>741</v>
      </c>
      <c r="C15" s="89">
        <v>16</v>
      </c>
      <c r="D15" s="89">
        <v>3259</v>
      </c>
      <c r="E15" s="89">
        <v>50525</v>
      </c>
      <c r="F15" s="89">
        <v>144111</v>
      </c>
      <c r="G15" s="89">
        <f t="shared" si="0"/>
        <v>198652</v>
      </c>
      <c r="I15" s="4"/>
      <c r="J15" s="4"/>
    </row>
    <row r="16" spans="1:10" ht="17.25" hidden="1" customHeight="1" x14ac:dyDescent="0.35">
      <c r="A16" s="91">
        <v>2551</v>
      </c>
      <c r="B16" s="92">
        <v>613</v>
      </c>
      <c r="C16" s="92">
        <v>15</v>
      </c>
      <c r="D16" s="92">
        <v>3096</v>
      </c>
      <c r="E16" s="92">
        <v>45719</v>
      </c>
      <c r="F16" s="92">
        <v>127059</v>
      </c>
      <c r="G16" s="92">
        <f t="shared" si="0"/>
        <v>176502</v>
      </c>
      <c r="I16" s="4"/>
      <c r="J16" s="4"/>
    </row>
    <row r="17" spans="1:10" ht="17.25" hidden="1" customHeight="1" x14ac:dyDescent="0.35">
      <c r="A17" s="91">
        <v>2552</v>
      </c>
      <c r="B17" s="92">
        <v>597</v>
      </c>
      <c r="C17" s="92">
        <v>8</v>
      </c>
      <c r="D17" s="92">
        <v>2383</v>
      </c>
      <c r="E17" s="92">
        <v>39850</v>
      </c>
      <c r="F17" s="92">
        <v>106598</v>
      </c>
      <c r="G17" s="92">
        <f t="shared" si="0"/>
        <v>149436</v>
      </c>
      <c r="I17" s="4"/>
      <c r="J17" s="4"/>
    </row>
    <row r="18" spans="1:10" ht="17.25" hidden="1" customHeight="1" x14ac:dyDescent="0.35">
      <c r="A18" s="90">
        <v>2553</v>
      </c>
      <c r="B18" s="92">
        <v>619</v>
      </c>
      <c r="C18" s="92">
        <v>11</v>
      </c>
      <c r="D18" s="92">
        <v>2149</v>
      </c>
      <c r="E18" s="92">
        <v>39919</v>
      </c>
      <c r="F18" s="92">
        <v>103813</v>
      </c>
      <c r="G18" s="92">
        <f t="shared" si="0"/>
        <v>146511</v>
      </c>
      <c r="I18" s="4"/>
      <c r="J18" s="4"/>
    </row>
    <row r="19" spans="1:10" ht="17.25" hidden="1" customHeight="1" x14ac:dyDescent="0.35">
      <c r="A19" s="91">
        <v>2554</v>
      </c>
      <c r="B19" s="92">
        <v>590</v>
      </c>
      <c r="C19" s="92">
        <v>4</v>
      </c>
      <c r="D19" s="92">
        <v>1630</v>
      </c>
      <c r="E19" s="92">
        <v>35709</v>
      </c>
      <c r="F19" s="92">
        <v>91699</v>
      </c>
      <c r="G19" s="92">
        <f t="shared" si="0"/>
        <v>129632</v>
      </c>
      <c r="I19" s="4"/>
      <c r="J19" s="4"/>
    </row>
    <row r="20" spans="1:10" ht="17.25" hidden="1" customHeight="1" x14ac:dyDescent="0.35">
      <c r="A20" s="91">
        <v>2555</v>
      </c>
      <c r="B20" s="92">
        <v>717</v>
      </c>
      <c r="C20" s="92">
        <v>19</v>
      </c>
      <c r="D20" s="92">
        <v>1818</v>
      </c>
      <c r="E20" s="92">
        <v>36166</v>
      </c>
      <c r="F20" s="92">
        <v>93106</v>
      </c>
      <c r="G20" s="92">
        <f t="shared" si="0"/>
        <v>131826</v>
      </c>
      <c r="I20" s="4"/>
      <c r="J20" s="4"/>
    </row>
    <row r="21" spans="1:10" ht="17.25" hidden="1" customHeight="1" x14ac:dyDescent="0.35">
      <c r="A21" s="91">
        <v>2556</v>
      </c>
      <c r="B21" s="92">
        <v>635</v>
      </c>
      <c r="C21" s="92">
        <v>28</v>
      </c>
      <c r="D21" s="92">
        <v>3036</v>
      </c>
      <c r="E21" s="92">
        <v>31419</v>
      </c>
      <c r="F21" s="92">
        <v>76776</v>
      </c>
      <c r="G21" s="92">
        <f t="shared" si="0"/>
        <v>111894</v>
      </c>
      <c r="I21" s="4"/>
      <c r="J21" s="4"/>
    </row>
    <row r="22" spans="1:10" ht="21" hidden="1" x14ac:dyDescent="0.35">
      <c r="A22" s="91">
        <v>2557</v>
      </c>
      <c r="B22" s="92">
        <v>603</v>
      </c>
      <c r="C22" s="92">
        <v>11</v>
      </c>
      <c r="D22" s="92">
        <v>1463</v>
      </c>
      <c r="E22" s="92">
        <v>29254</v>
      </c>
      <c r="F22" s="92">
        <v>68903</v>
      </c>
      <c r="G22" s="92">
        <f t="shared" si="0"/>
        <v>100234</v>
      </c>
      <c r="I22" s="4"/>
      <c r="J22" s="4"/>
    </row>
    <row r="23" spans="1:10" ht="21" hidden="1" x14ac:dyDescent="0.35">
      <c r="A23" s="91">
        <v>2558</v>
      </c>
      <c r="B23" s="92">
        <v>575</v>
      </c>
      <c r="C23" s="92">
        <v>6</v>
      </c>
      <c r="D23" s="92">
        <v>1324</v>
      </c>
      <c r="E23" s="92">
        <v>27845</v>
      </c>
      <c r="F23" s="92">
        <v>65924</v>
      </c>
      <c r="G23" s="92">
        <f t="shared" si="0"/>
        <v>95674</v>
      </c>
      <c r="I23" s="4"/>
      <c r="J23" s="4"/>
    </row>
    <row r="24" spans="1:10" ht="21" hidden="1" x14ac:dyDescent="0.35">
      <c r="A24" s="91">
        <v>2559</v>
      </c>
      <c r="B24" s="92">
        <v>584</v>
      </c>
      <c r="C24" s="92">
        <v>12</v>
      </c>
      <c r="D24" s="92">
        <v>1290</v>
      </c>
      <c r="E24" s="92">
        <v>26829</v>
      </c>
      <c r="F24" s="92">
        <v>60773</v>
      </c>
      <c r="G24" s="92">
        <f t="shared" si="0"/>
        <v>89488</v>
      </c>
      <c r="I24" s="4"/>
      <c r="J24" s="4"/>
    </row>
    <row r="25" spans="1:10" ht="21" x14ac:dyDescent="0.35">
      <c r="A25" s="91">
        <v>2560</v>
      </c>
      <c r="B25" s="92">
        <v>570</v>
      </c>
      <c r="C25" s="92">
        <v>17</v>
      </c>
      <c r="D25" s="92">
        <v>1200</v>
      </c>
      <c r="E25" s="92">
        <v>25820</v>
      </c>
      <c r="F25" s="92">
        <v>58671</v>
      </c>
      <c r="G25" s="92">
        <f t="shared" si="0"/>
        <v>86278</v>
      </c>
      <c r="I25" s="4"/>
      <c r="J25" s="4"/>
    </row>
    <row r="26" spans="1:10" ht="21" x14ac:dyDescent="0.35">
      <c r="A26" s="91">
        <v>2561</v>
      </c>
      <c r="B26" s="92">
        <v>568</v>
      </c>
      <c r="C26" s="92">
        <v>13</v>
      </c>
      <c r="D26" s="92">
        <v>1226</v>
      </c>
      <c r="E26" s="92">
        <v>25303</v>
      </c>
      <c r="F26" s="92">
        <v>59187</v>
      </c>
      <c r="G26" s="92">
        <f t="shared" si="0"/>
        <v>86297</v>
      </c>
      <c r="I26" s="4"/>
      <c r="J26" s="4"/>
    </row>
    <row r="27" spans="1:10" ht="21" x14ac:dyDescent="0.35">
      <c r="A27" s="91">
        <v>2562</v>
      </c>
      <c r="B27" s="92">
        <v>639</v>
      </c>
      <c r="C27" s="92">
        <v>13</v>
      </c>
      <c r="D27" s="92">
        <v>1211</v>
      </c>
      <c r="E27" s="92">
        <v>27812</v>
      </c>
      <c r="F27" s="92">
        <v>65231</v>
      </c>
      <c r="G27" s="92">
        <f t="shared" si="0"/>
        <v>94906</v>
      </c>
      <c r="I27" s="4"/>
      <c r="J27" s="4"/>
    </row>
    <row r="28" spans="1:10" ht="21" x14ac:dyDescent="0.35">
      <c r="A28" s="91">
        <v>2563</v>
      </c>
      <c r="B28" s="92">
        <v>588</v>
      </c>
      <c r="C28" s="92">
        <v>14</v>
      </c>
      <c r="D28" s="92">
        <v>1005</v>
      </c>
      <c r="E28" s="92">
        <v>25682</v>
      </c>
      <c r="F28" s="92">
        <v>58244</v>
      </c>
      <c r="G28" s="92">
        <f t="shared" si="0"/>
        <v>85533</v>
      </c>
      <c r="I28" s="4"/>
      <c r="J28" s="4"/>
    </row>
    <row r="29" spans="1:10" ht="21" x14ac:dyDescent="0.35">
      <c r="A29" s="91">
        <v>2564</v>
      </c>
      <c r="B29" s="92">
        <v>602</v>
      </c>
      <c r="C29" s="92">
        <v>9</v>
      </c>
      <c r="D29" s="92">
        <v>797</v>
      </c>
      <c r="E29" s="92">
        <v>23087</v>
      </c>
      <c r="F29" s="92">
        <v>53750</v>
      </c>
      <c r="G29" s="92">
        <f t="shared" si="0"/>
        <v>78245</v>
      </c>
      <c r="I29" s="4"/>
      <c r="J29" s="4"/>
    </row>
    <row r="30" spans="1:10" ht="21" x14ac:dyDescent="0.35">
      <c r="A30" s="142">
        <v>2565</v>
      </c>
      <c r="B30" s="89">
        <v>594</v>
      </c>
      <c r="C30" s="89">
        <v>16</v>
      </c>
      <c r="D30" s="89">
        <v>871</v>
      </c>
      <c r="E30" s="89">
        <v>23631</v>
      </c>
      <c r="F30" s="89">
        <v>51366</v>
      </c>
      <c r="G30" s="89">
        <f t="shared" ref="G30" si="1">SUM(B30:F30)</f>
        <v>76478</v>
      </c>
      <c r="I30" s="4"/>
      <c r="J30" s="4"/>
    </row>
    <row r="31" spans="1:10" ht="21" x14ac:dyDescent="0.35">
      <c r="A31" s="142">
        <v>2566</v>
      </c>
      <c r="B31" s="89">
        <v>610</v>
      </c>
      <c r="C31" s="89">
        <v>14</v>
      </c>
      <c r="D31" s="89">
        <v>892</v>
      </c>
      <c r="E31" s="89">
        <v>23948</v>
      </c>
      <c r="F31" s="89">
        <v>56045</v>
      </c>
      <c r="G31" s="89">
        <f>SUM(B31:F31)</f>
        <v>81509</v>
      </c>
      <c r="I31" s="4"/>
      <c r="J31" s="4"/>
    </row>
    <row r="32" spans="1:10" ht="21" x14ac:dyDescent="0.35">
      <c r="A32" s="149">
        <v>2567</v>
      </c>
      <c r="B32" s="150">
        <v>595</v>
      </c>
      <c r="C32" s="150">
        <v>16</v>
      </c>
      <c r="D32" s="150">
        <v>925</v>
      </c>
      <c r="E32" s="150">
        <v>24127</v>
      </c>
      <c r="F32" s="150">
        <v>62082</v>
      </c>
      <c r="G32" s="150">
        <f>SUM(B32:F32)</f>
        <v>87745</v>
      </c>
      <c r="I32" s="4"/>
      <c r="J32" s="4"/>
    </row>
    <row r="33" spans="1:10" ht="21" x14ac:dyDescent="0.35">
      <c r="A33" s="151">
        <v>2568</v>
      </c>
      <c r="B33" s="152">
        <v>729</v>
      </c>
      <c r="C33" s="152">
        <v>19</v>
      </c>
      <c r="D33" s="152">
        <v>801</v>
      </c>
      <c r="E33" s="152">
        <v>20019</v>
      </c>
      <c r="F33" s="152">
        <v>69175</v>
      </c>
      <c r="G33" s="152">
        <f>SUM(B33:F33)</f>
        <v>90743</v>
      </c>
      <c r="I33" s="4"/>
      <c r="J33" s="4"/>
    </row>
    <row r="34" spans="1:10" ht="21" x14ac:dyDescent="0.35">
      <c r="A34" s="93">
        <v>2569</v>
      </c>
      <c r="B34" s="94"/>
      <c r="C34" s="94"/>
      <c r="D34" s="94"/>
      <c r="E34" s="94"/>
      <c r="F34" s="94"/>
      <c r="G34" s="94"/>
    </row>
    <row r="35" spans="1:10" ht="17.25" customHeight="1" x14ac:dyDescent="0.35">
      <c r="A35" s="95" t="s">
        <v>11</v>
      </c>
      <c r="B35" s="96">
        <v>42</v>
      </c>
      <c r="C35" s="96">
        <v>0</v>
      </c>
      <c r="D35" s="96">
        <v>7</v>
      </c>
      <c r="E35" s="96">
        <v>962</v>
      </c>
      <c r="F35" s="97">
        <v>4031</v>
      </c>
      <c r="G35" s="97">
        <f t="shared" ref="G35:G41" si="2">SUM(B35:F35)</f>
        <v>5042</v>
      </c>
    </row>
    <row r="36" spans="1:10" ht="17.25" customHeight="1" x14ac:dyDescent="0.35">
      <c r="A36" s="95" t="s">
        <v>12</v>
      </c>
      <c r="B36" s="96">
        <v>38</v>
      </c>
      <c r="C36" s="96">
        <v>0</v>
      </c>
      <c r="D36" s="96">
        <v>1</v>
      </c>
      <c r="E36" s="96">
        <v>1071</v>
      </c>
      <c r="F36" s="97">
        <v>5945</v>
      </c>
      <c r="G36" s="97">
        <f t="shared" si="2"/>
        <v>7055</v>
      </c>
    </row>
    <row r="37" spans="1:10" ht="17.25" hidden="1" customHeight="1" x14ac:dyDescent="0.35">
      <c r="A37" s="95" t="s">
        <v>13</v>
      </c>
      <c r="B37" s="96"/>
      <c r="C37" s="96"/>
      <c r="D37" s="96"/>
      <c r="E37" s="96"/>
      <c r="F37" s="96"/>
      <c r="G37" s="97">
        <f t="shared" si="2"/>
        <v>0</v>
      </c>
    </row>
    <row r="38" spans="1:10" ht="17.25" hidden="1" customHeight="1" x14ac:dyDescent="0.35">
      <c r="A38" s="95" t="s">
        <v>14</v>
      </c>
      <c r="B38" s="96"/>
      <c r="C38" s="96"/>
      <c r="D38" s="96"/>
      <c r="E38" s="96"/>
      <c r="F38" s="96"/>
      <c r="G38" s="97">
        <f t="shared" si="2"/>
        <v>0</v>
      </c>
    </row>
    <row r="39" spans="1:10" ht="17.25" hidden="1" customHeight="1" x14ac:dyDescent="0.35">
      <c r="A39" s="95" t="s">
        <v>15</v>
      </c>
      <c r="B39" s="96"/>
      <c r="C39" s="96"/>
      <c r="D39" s="96"/>
      <c r="E39" s="96"/>
      <c r="F39" s="96"/>
      <c r="G39" s="97">
        <f t="shared" si="2"/>
        <v>0</v>
      </c>
    </row>
    <row r="40" spans="1:10" ht="17.25" hidden="1" customHeight="1" x14ac:dyDescent="0.35">
      <c r="A40" s="95" t="s">
        <v>16</v>
      </c>
      <c r="B40" s="96"/>
      <c r="C40" s="96"/>
      <c r="D40" s="96"/>
      <c r="E40" s="96"/>
      <c r="F40" s="96"/>
      <c r="G40" s="97">
        <f t="shared" si="2"/>
        <v>0</v>
      </c>
    </row>
    <row r="41" spans="1:10" ht="17.25" hidden="1" customHeight="1" x14ac:dyDescent="0.35">
      <c r="A41" s="98" t="s">
        <v>17</v>
      </c>
      <c r="B41" s="99"/>
      <c r="C41" s="99"/>
      <c r="D41" s="99"/>
      <c r="E41" s="99"/>
      <c r="F41" s="99"/>
      <c r="G41" s="97">
        <f t="shared" si="2"/>
        <v>0</v>
      </c>
    </row>
    <row r="42" spans="1:10" ht="17.25" hidden="1" customHeight="1" x14ac:dyDescent="0.35">
      <c r="A42" s="100" t="s">
        <v>18</v>
      </c>
      <c r="B42" s="101"/>
      <c r="C42" s="101"/>
      <c r="D42" s="101"/>
      <c r="E42" s="101"/>
      <c r="F42" s="101"/>
      <c r="G42" s="97">
        <f t="shared" ref="G42:G46" si="3">SUM(B42:F42)</f>
        <v>0</v>
      </c>
    </row>
    <row r="43" spans="1:10" ht="17.25" hidden="1" customHeight="1" x14ac:dyDescent="0.35">
      <c r="A43" s="98" t="s">
        <v>19</v>
      </c>
      <c r="B43" s="99"/>
      <c r="C43" s="99"/>
      <c r="D43" s="99"/>
      <c r="E43" s="99"/>
      <c r="F43" s="99"/>
      <c r="G43" s="97">
        <f t="shared" si="3"/>
        <v>0</v>
      </c>
    </row>
    <row r="44" spans="1:10" ht="17.25" hidden="1" customHeight="1" x14ac:dyDescent="0.35">
      <c r="A44" s="98" t="s">
        <v>20</v>
      </c>
      <c r="B44" s="99"/>
      <c r="C44" s="99"/>
      <c r="D44" s="99"/>
      <c r="E44" s="99"/>
      <c r="F44" s="99"/>
      <c r="G44" s="97">
        <f t="shared" si="3"/>
        <v>0</v>
      </c>
    </row>
    <row r="45" spans="1:10" ht="17.25" hidden="1" customHeight="1" x14ac:dyDescent="0.35">
      <c r="A45" s="98" t="s">
        <v>21</v>
      </c>
      <c r="B45" s="99"/>
      <c r="C45" s="99"/>
      <c r="D45" s="99"/>
      <c r="E45" s="99"/>
      <c r="F45" s="99"/>
      <c r="G45" s="97">
        <f t="shared" si="3"/>
        <v>0</v>
      </c>
    </row>
    <row r="46" spans="1:10" ht="17.25" hidden="1" customHeight="1" x14ac:dyDescent="0.35">
      <c r="A46" s="102" t="s">
        <v>22</v>
      </c>
      <c r="B46" s="103"/>
      <c r="C46" s="103"/>
      <c r="D46" s="103"/>
      <c r="E46" s="103"/>
      <c r="F46" s="103"/>
      <c r="G46" s="97">
        <f t="shared" si="3"/>
        <v>0</v>
      </c>
    </row>
    <row r="47" spans="1:10" ht="18.75" customHeight="1" x14ac:dyDescent="0.35">
      <c r="A47" s="104" t="s">
        <v>206</v>
      </c>
      <c r="B47" s="105">
        <f t="shared" ref="B47:G47" si="4">SUM(B35:B46)</f>
        <v>80</v>
      </c>
      <c r="C47" s="105">
        <f t="shared" si="4"/>
        <v>0</v>
      </c>
      <c r="D47" s="105">
        <f t="shared" si="4"/>
        <v>8</v>
      </c>
      <c r="E47" s="105">
        <f t="shared" si="4"/>
        <v>2033</v>
      </c>
      <c r="F47" s="105">
        <f t="shared" si="4"/>
        <v>9976</v>
      </c>
      <c r="G47" s="105">
        <f t="shared" si="4"/>
        <v>12097</v>
      </c>
    </row>
    <row r="48" spans="1:10" s="11" customFormat="1" ht="17.25" x14ac:dyDescent="0.3">
      <c r="A48" s="10" t="s">
        <v>207</v>
      </c>
      <c r="D48" s="162" t="s">
        <v>23</v>
      </c>
      <c r="E48" s="162"/>
      <c r="F48" s="162"/>
      <c r="G48" s="162"/>
    </row>
    <row r="49" spans="1:4" s="11" customFormat="1" ht="17.25" customHeight="1" x14ac:dyDescent="0.3">
      <c r="A49" s="12" t="s">
        <v>199</v>
      </c>
    </row>
    <row r="50" spans="1:4" s="11" customFormat="1" ht="17.25" customHeight="1" x14ac:dyDescent="0.3">
      <c r="A50" s="13" t="s">
        <v>24</v>
      </c>
      <c r="B50" s="14"/>
      <c r="C50" s="14"/>
      <c r="D50" s="14"/>
    </row>
    <row r="51" spans="1:4" s="11" customFormat="1" ht="18" customHeight="1" x14ac:dyDescent="0.3">
      <c r="A51" s="14" t="s">
        <v>25</v>
      </c>
      <c r="B51" s="14"/>
      <c r="C51" s="14"/>
      <c r="D51" s="14"/>
    </row>
  </sheetData>
  <mergeCells count="7">
    <mergeCell ref="D48:G48"/>
    <mergeCell ref="A1:G1"/>
    <mergeCell ref="A2:G2"/>
    <mergeCell ref="A3:A5"/>
    <mergeCell ref="B3:F3"/>
    <mergeCell ref="B4:B5"/>
    <mergeCell ref="C4:C5"/>
  </mergeCells>
  <printOptions horizontalCentered="1"/>
  <pageMargins left="0.39370078740157483" right="0.15748031496062992" top="0.39370078740157483" bottom="0.19685039370078741" header="0.19685039370078741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83"/>
  <sheetViews>
    <sheetView workbookViewId="0">
      <selection activeCell="A169" sqref="A169:I169"/>
    </sheetView>
  </sheetViews>
  <sheetFormatPr defaultRowHeight="20.100000000000001" customHeight="1" x14ac:dyDescent="0.3"/>
  <cols>
    <col min="1" max="1" width="23.42578125" style="15" customWidth="1"/>
    <col min="2" max="2" width="8.42578125" style="15" bestFit="1" customWidth="1"/>
    <col min="3" max="3" width="11.28515625" style="15" bestFit="1" customWidth="1"/>
    <col min="4" max="5" width="8.7109375" style="15" customWidth="1"/>
    <col min="6" max="9" width="9.28515625" style="15" customWidth="1"/>
    <col min="10" max="16384" width="9.140625" style="15"/>
  </cols>
  <sheetData>
    <row r="1" spans="1:9" ht="23.25" x14ac:dyDescent="0.35">
      <c r="A1" s="178" t="s">
        <v>200</v>
      </c>
      <c r="B1" s="178"/>
      <c r="C1" s="178"/>
      <c r="D1" s="178"/>
      <c r="E1" s="178"/>
      <c r="F1" s="178"/>
      <c r="G1" s="178"/>
      <c r="H1" s="178"/>
      <c r="I1" s="178"/>
    </row>
    <row r="2" spans="1:9" s="16" customFormat="1" ht="23.25" x14ac:dyDescent="0.2">
      <c r="A2" s="170" t="s">
        <v>204</v>
      </c>
      <c r="B2" s="170"/>
      <c r="C2" s="170"/>
      <c r="D2" s="170"/>
      <c r="E2" s="170"/>
      <c r="F2" s="170"/>
      <c r="G2" s="170"/>
      <c r="H2" s="170"/>
      <c r="I2" s="170"/>
    </row>
    <row r="3" spans="1:9" ht="20.100000000000001" customHeight="1" x14ac:dyDescent="0.35">
      <c r="A3" s="171" t="s">
        <v>26</v>
      </c>
      <c r="B3" s="174" t="s">
        <v>27</v>
      </c>
      <c r="C3" s="174" t="s">
        <v>28</v>
      </c>
      <c r="D3" s="168" t="s">
        <v>210</v>
      </c>
      <c r="E3" s="168"/>
      <c r="F3" s="168"/>
      <c r="G3" s="168"/>
      <c r="H3" s="168"/>
      <c r="I3" s="165" t="s">
        <v>6</v>
      </c>
    </row>
    <row r="4" spans="1:9" ht="20.100000000000001" customHeight="1" x14ac:dyDescent="0.35">
      <c r="A4" s="172"/>
      <c r="B4" s="172"/>
      <c r="C4" s="172"/>
      <c r="D4" s="165" t="s">
        <v>2</v>
      </c>
      <c r="E4" s="175" t="s">
        <v>29</v>
      </c>
      <c r="F4" s="81" t="s">
        <v>30</v>
      </c>
      <c r="G4" s="81" t="s">
        <v>5</v>
      </c>
      <c r="H4" s="81" t="s">
        <v>5</v>
      </c>
      <c r="I4" s="166"/>
    </row>
    <row r="5" spans="1:9" ht="20.100000000000001" customHeight="1" x14ac:dyDescent="0.35">
      <c r="A5" s="172"/>
      <c r="B5" s="172"/>
      <c r="C5" s="172"/>
      <c r="D5" s="166"/>
      <c r="E5" s="176"/>
      <c r="F5" s="82" t="s">
        <v>31</v>
      </c>
      <c r="G5" s="82" t="s">
        <v>32</v>
      </c>
      <c r="H5" s="82" t="s">
        <v>33</v>
      </c>
      <c r="I5" s="166"/>
    </row>
    <row r="6" spans="1:9" ht="20.100000000000001" customHeight="1" x14ac:dyDescent="0.35">
      <c r="A6" s="173"/>
      <c r="B6" s="173"/>
      <c r="C6" s="173"/>
      <c r="D6" s="167"/>
      <c r="E6" s="167"/>
      <c r="F6" s="83" t="s">
        <v>7</v>
      </c>
      <c r="G6" s="106" t="s">
        <v>34</v>
      </c>
      <c r="H6" s="83" t="s">
        <v>34</v>
      </c>
      <c r="I6" s="167"/>
    </row>
    <row r="7" spans="1:9" ht="20.100000000000001" customHeight="1" x14ac:dyDescent="0.35">
      <c r="A7" s="107" t="s">
        <v>35</v>
      </c>
      <c r="B7" s="108">
        <v>6531</v>
      </c>
      <c r="C7" s="108">
        <v>99683</v>
      </c>
      <c r="D7" s="109">
        <v>0</v>
      </c>
      <c r="E7" s="109">
        <v>0</v>
      </c>
      <c r="F7" s="109">
        <v>0</v>
      </c>
      <c r="G7" s="109">
        <v>8</v>
      </c>
      <c r="H7" s="109">
        <v>59</v>
      </c>
      <c r="I7" s="109">
        <f t="shared" ref="I7:I18" si="0">SUM(D7:H7)</f>
        <v>67</v>
      </c>
    </row>
    <row r="8" spans="1:9" ht="20.100000000000001" customHeight="1" x14ac:dyDescent="0.35">
      <c r="A8" s="110" t="s">
        <v>36</v>
      </c>
      <c r="B8" s="111">
        <v>16638</v>
      </c>
      <c r="C8" s="111">
        <v>537404</v>
      </c>
      <c r="D8" s="112">
        <v>0</v>
      </c>
      <c r="E8" s="112">
        <v>0</v>
      </c>
      <c r="F8" s="112">
        <v>0</v>
      </c>
      <c r="G8" s="112">
        <v>18</v>
      </c>
      <c r="H8" s="112">
        <v>324</v>
      </c>
      <c r="I8" s="112">
        <f t="shared" si="0"/>
        <v>342</v>
      </c>
    </row>
    <row r="9" spans="1:9" ht="20.100000000000001" customHeight="1" x14ac:dyDescent="0.35">
      <c r="A9" s="110" t="s">
        <v>37</v>
      </c>
      <c r="B9" s="111">
        <v>13590</v>
      </c>
      <c r="C9" s="111">
        <v>612283</v>
      </c>
      <c r="D9" s="112">
        <v>3</v>
      </c>
      <c r="E9" s="112">
        <v>0</v>
      </c>
      <c r="F9" s="112">
        <v>0</v>
      </c>
      <c r="G9" s="112">
        <v>11</v>
      </c>
      <c r="H9" s="112">
        <v>320</v>
      </c>
      <c r="I9" s="112">
        <f t="shared" si="0"/>
        <v>334</v>
      </c>
    </row>
    <row r="10" spans="1:9" ht="20.100000000000001" customHeight="1" x14ac:dyDescent="0.35">
      <c r="A10" s="110" t="s">
        <v>38</v>
      </c>
      <c r="B10" s="111">
        <v>11701</v>
      </c>
      <c r="C10" s="111">
        <v>563060</v>
      </c>
      <c r="D10" s="112">
        <v>1</v>
      </c>
      <c r="E10" s="112">
        <v>0</v>
      </c>
      <c r="F10" s="112">
        <v>0</v>
      </c>
      <c r="G10" s="112">
        <v>20</v>
      </c>
      <c r="H10" s="112">
        <v>291</v>
      </c>
      <c r="I10" s="112">
        <f t="shared" si="0"/>
        <v>312</v>
      </c>
    </row>
    <row r="11" spans="1:9" ht="20.100000000000001" customHeight="1" x14ac:dyDescent="0.35">
      <c r="A11" s="110" t="s">
        <v>39</v>
      </c>
      <c r="B11" s="111">
        <v>7345</v>
      </c>
      <c r="C11" s="111">
        <v>135745</v>
      </c>
      <c r="D11" s="112">
        <v>0</v>
      </c>
      <c r="E11" s="112">
        <v>0</v>
      </c>
      <c r="F11" s="112">
        <v>0</v>
      </c>
      <c r="G11" s="112">
        <v>16</v>
      </c>
      <c r="H11" s="112">
        <v>63</v>
      </c>
      <c r="I11" s="112">
        <f t="shared" si="0"/>
        <v>79</v>
      </c>
    </row>
    <row r="12" spans="1:9" ht="20.100000000000001" customHeight="1" x14ac:dyDescent="0.35">
      <c r="A12" s="110" t="s">
        <v>40</v>
      </c>
      <c r="B12" s="111">
        <v>12325</v>
      </c>
      <c r="C12" s="111">
        <v>170159</v>
      </c>
      <c r="D12" s="112">
        <v>4</v>
      </c>
      <c r="E12" s="112">
        <v>0</v>
      </c>
      <c r="F12" s="112">
        <v>0</v>
      </c>
      <c r="G12" s="112">
        <v>17</v>
      </c>
      <c r="H12" s="112">
        <v>188</v>
      </c>
      <c r="I12" s="112">
        <f t="shared" si="0"/>
        <v>209</v>
      </c>
    </row>
    <row r="13" spans="1:9" ht="20.100000000000001" customHeight="1" x14ac:dyDescent="0.35">
      <c r="A13" s="110" t="s">
        <v>41</v>
      </c>
      <c r="B13" s="111">
        <v>15010</v>
      </c>
      <c r="C13" s="111">
        <v>241904</v>
      </c>
      <c r="D13" s="112">
        <v>3</v>
      </c>
      <c r="E13" s="112">
        <v>0</v>
      </c>
      <c r="F13" s="112">
        <v>0</v>
      </c>
      <c r="G13" s="112">
        <v>64</v>
      </c>
      <c r="H13" s="112">
        <v>364</v>
      </c>
      <c r="I13" s="112">
        <f t="shared" si="0"/>
        <v>431</v>
      </c>
    </row>
    <row r="14" spans="1:9" ht="20.100000000000001" customHeight="1" x14ac:dyDescent="0.35">
      <c r="A14" s="110" t="s">
        <v>42</v>
      </c>
      <c r="B14" s="111">
        <v>16608</v>
      </c>
      <c r="C14" s="111">
        <v>411992</v>
      </c>
      <c r="D14" s="112">
        <v>0</v>
      </c>
      <c r="E14" s="112">
        <v>0</v>
      </c>
      <c r="F14" s="112">
        <v>0</v>
      </c>
      <c r="G14" s="112">
        <v>109</v>
      </c>
      <c r="H14" s="112">
        <v>204</v>
      </c>
      <c r="I14" s="112">
        <f t="shared" si="0"/>
        <v>313</v>
      </c>
    </row>
    <row r="15" spans="1:9" ht="20.100000000000001" customHeight="1" x14ac:dyDescent="0.35">
      <c r="A15" s="110" t="s">
        <v>43</v>
      </c>
      <c r="B15" s="111">
        <v>19250</v>
      </c>
      <c r="C15" s="111">
        <v>387978</v>
      </c>
      <c r="D15" s="112">
        <v>1</v>
      </c>
      <c r="E15" s="112">
        <v>0</v>
      </c>
      <c r="F15" s="112">
        <v>0</v>
      </c>
      <c r="G15" s="112">
        <v>52</v>
      </c>
      <c r="H15" s="112">
        <v>143</v>
      </c>
      <c r="I15" s="112">
        <f t="shared" si="0"/>
        <v>196</v>
      </c>
    </row>
    <row r="16" spans="1:9" ht="20.100000000000001" customHeight="1" x14ac:dyDescent="0.35">
      <c r="A16" s="110" t="s">
        <v>44</v>
      </c>
      <c r="B16" s="111">
        <v>18057</v>
      </c>
      <c r="C16" s="111">
        <v>311556</v>
      </c>
      <c r="D16" s="112">
        <v>5</v>
      </c>
      <c r="E16" s="112">
        <v>0</v>
      </c>
      <c r="F16" s="112">
        <v>0</v>
      </c>
      <c r="G16" s="112">
        <v>12</v>
      </c>
      <c r="H16" s="112">
        <v>261</v>
      </c>
      <c r="I16" s="112">
        <f t="shared" si="0"/>
        <v>278</v>
      </c>
    </row>
    <row r="17" spans="1:9" ht="20.100000000000001" customHeight="1" x14ac:dyDescent="0.35">
      <c r="A17" s="110" t="s">
        <v>45</v>
      </c>
      <c r="B17" s="113">
        <v>8857</v>
      </c>
      <c r="C17" s="113">
        <v>256704</v>
      </c>
      <c r="D17" s="97">
        <v>0</v>
      </c>
      <c r="E17" s="97">
        <v>0</v>
      </c>
      <c r="F17" s="112">
        <v>0</v>
      </c>
      <c r="G17" s="112">
        <v>7</v>
      </c>
      <c r="H17" s="112">
        <v>126</v>
      </c>
      <c r="I17" s="112">
        <f t="shared" si="0"/>
        <v>133</v>
      </c>
    </row>
    <row r="18" spans="1:9" ht="20.100000000000001" customHeight="1" x14ac:dyDescent="0.35">
      <c r="A18" s="114" t="s">
        <v>46</v>
      </c>
      <c r="B18" s="113">
        <v>13964</v>
      </c>
      <c r="C18" s="113">
        <v>461279</v>
      </c>
      <c r="D18" s="97">
        <v>1</v>
      </c>
      <c r="E18" s="115">
        <v>0</v>
      </c>
      <c r="F18" s="115">
        <v>0</v>
      </c>
      <c r="G18" s="115">
        <v>36</v>
      </c>
      <c r="H18" s="115">
        <v>236</v>
      </c>
      <c r="I18" s="115">
        <f t="shared" si="0"/>
        <v>273</v>
      </c>
    </row>
    <row r="19" spans="1:9" ht="20.100000000000001" customHeight="1" x14ac:dyDescent="0.35">
      <c r="A19" s="116" t="s">
        <v>47</v>
      </c>
      <c r="B19" s="117">
        <f t="shared" ref="B19:I19" si="1">SUM(B7:B18)</f>
        <v>159876</v>
      </c>
      <c r="C19" s="117">
        <f t="shared" si="1"/>
        <v>4189747</v>
      </c>
      <c r="D19" s="105">
        <f t="shared" si="1"/>
        <v>18</v>
      </c>
      <c r="E19" s="105">
        <f t="shared" si="1"/>
        <v>0</v>
      </c>
      <c r="F19" s="105">
        <f t="shared" si="1"/>
        <v>0</v>
      </c>
      <c r="G19" s="105">
        <f t="shared" si="1"/>
        <v>370</v>
      </c>
      <c r="H19" s="105">
        <f t="shared" si="1"/>
        <v>2579</v>
      </c>
      <c r="I19" s="105">
        <f t="shared" si="1"/>
        <v>2967</v>
      </c>
    </row>
    <row r="20" spans="1:9" ht="20.100000000000001" customHeight="1" x14ac:dyDescent="0.35">
      <c r="A20" s="118" t="s">
        <v>48</v>
      </c>
      <c r="B20" s="119">
        <v>8807</v>
      </c>
      <c r="C20" s="119">
        <v>250780</v>
      </c>
      <c r="D20" s="120">
        <v>1</v>
      </c>
      <c r="E20" s="120">
        <v>0</v>
      </c>
      <c r="F20" s="109">
        <v>0</v>
      </c>
      <c r="G20" s="109">
        <v>18</v>
      </c>
      <c r="H20" s="109">
        <v>325</v>
      </c>
      <c r="I20" s="112">
        <f t="shared" ref="I20:I31" si="2">SUM(D20:H20)</f>
        <v>344</v>
      </c>
    </row>
    <row r="21" spans="1:9" ht="20.100000000000001" customHeight="1" x14ac:dyDescent="0.35">
      <c r="A21" s="121" t="s">
        <v>49</v>
      </c>
      <c r="B21" s="122">
        <v>4632</v>
      </c>
      <c r="C21" s="122">
        <v>134420</v>
      </c>
      <c r="D21" s="112">
        <v>2</v>
      </c>
      <c r="E21" s="120">
        <v>0</v>
      </c>
      <c r="F21" s="112">
        <v>0</v>
      </c>
      <c r="G21" s="112">
        <v>61</v>
      </c>
      <c r="H21" s="112">
        <v>287</v>
      </c>
      <c r="I21" s="112">
        <f t="shared" si="2"/>
        <v>350</v>
      </c>
    </row>
    <row r="22" spans="1:9" ht="20.100000000000001" customHeight="1" x14ac:dyDescent="0.35">
      <c r="A22" s="121" t="s">
        <v>50</v>
      </c>
      <c r="B22" s="122">
        <v>3856</v>
      </c>
      <c r="C22" s="122">
        <v>161266</v>
      </c>
      <c r="D22" s="112">
        <v>3</v>
      </c>
      <c r="E22" s="120">
        <v>0</v>
      </c>
      <c r="F22" s="112">
        <v>0</v>
      </c>
      <c r="G22" s="112">
        <v>65</v>
      </c>
      <c r="H22" s="112">
        <v>189</v>
      </c>
      <c r="I22" s="112">
        <f t="shared" si="2"/>
        <v>257</v>
      </c>
    </row>
    <row r="23" spans="1:9" ht="20.100000000000001" customHeight="1" x14ac:dyDescent="0.35">
      <c r="A23" s="121" t="s">
        <v>51</v>
      </c>
      <c r="B23" s="122">
        <v>9172</v>
      </c>
      <c r="C23" s="122">
        <v>238170</v>
      </c>
      <c r="D23" s="112">
        <v>1</v>
      </c>
      <c r="E23" s="120">
        <v>0</v>
      </c>
      <c r="F23" s="112">
        <v>0</v>
      </c>
      <c r="G23" s="112">
        <v>101</v>
      </c>
      <c r="H23" s="112">
        <v>285</v>
      </c>
      <c r="I23" s="112">
        <f t="shared" si="2"/>
        <v>387</v>
      </c>
    </row>
    <row r="24" spans="1:9" ht="20.100000000000001" customHeight="1" x14ac:dyDescent="0.35">
      <c r="A24" s="121" t="s">
        <v>52</v>
      </c>
      <c r="B24" s="122">
        <v>14551</v>
      </c>
      <c r="C24" s="122">
        <v>278296</v>
      </c>
      <c r="D24" s="112">
        <v>1</v>
      </c>
      <c r="E24" s="120">
        <v>0</v>
      </c>
      <c r="F24" s="112">
        <v>2</v>
      </c>
      <c r="G24" s="112">
        <v>16</v>
      </c>
      <c r="H24" s="112">
        <v>219</v>
      </c>
      <c r="I24" s="112">
        <f t="shared" si="2"/>
        <v>238</v>
      </c>
    </row>
    <row r="25" spans="1:9" s="17" customFormat="1" ht="20.100000000000001" customHeight="1" x14ac:dyDescent="0.35">
      <c r="A25" s="121" t="s">
        <v>53</v>
      </c>
      <c r="B25" s="122">
        <v>7651</v>
      </c>
      <c r="C25" s="122">
        <v>112200</v>
      </c>
      <c r="D25" s="123">
        <v>2</v>
      </c>
      <c r="E25" s="124">
        <v>0</v>
      </c>
      <c r="F25" s="123">
        <v>0</v>
      </c>
      <c r="G25" s="123">
        <v>23</v>
      </c>
      <c r="H25" s="123">
        <v>115</v>
      </c>
      <c r="I25" s="112">
        <f t="shared" si="2"/>
        <v>140</v>
      </c>
    </row>
    <row r="26" spans="1:9" ht="20.100000000000001" customHeight="1" x14ac:dyDescent="0.35">
      <c r="A26" s="121" t="s">
        <v>54</v>
      </c>
      <c r="B26" s="122">
        <v>14023</v>
      </c>
      <c r="C26" s="122">
        <v>291841</v>
      </c>
      <c r="D26" s="112">
        <v>1</v>
      </c>
      <c r="E26" s="120">
        <v>0</v>
      </c>
      <c r="F26" s="112">
        <v>0</v>
      </c>
      <c r="G26" s="112">
        <v>19</v>
      </c>
      <c r="H26" s="112">
        <v>382</v>
      </c>
      <c r="I26" s="112">
        <f t="shared" si="2"/>
        <v>402</v>
      </c>
    </row>
    <row r="27" spans="1:9" ht="20.100000000000001" customHeight="1" x14ac:dyDescent="0.35">
      <c r="A27" s="121" t="s">
        <v>55</v>
      </c>
      <c r="B27" s="122">
        <v>6227</v>
      </c>
      <c r="C27" s="122">
        <v>188970</v>
      </c>
      <c r="D27" s="112">
        <v>2</v>
      </c>
      <c r="E27" s="120">
        <v>0</v>
      </c>
      <c r="F27" s="112">
        <v>0</v>
      </c>
      <c r="G27" s="112">
        <v>36</v>
      </c>
      <c r="H27" s="112">
        <v>138</v>
      </c>
      <c r="I27" s="112">
        <f t="shared" si="2"/>
        <v>176</v>
      </c>
    </row>
    <row r="28" spans="1:9" ht="20.100000000000001" customHeight="1" x14ac:dyDescent="0.35">
      <c r="A28" s="121" t="s">
        <v>56</v>
      </c>
      <c r="B28" s="122">
        <v>5187</v>
      </c>
      <c r="C28" s="122">
        <v>121872</v>
      </c>
      <c r="D28" s="112">
        <v>3</v>
      </c>
      <c r="E28" s="120">
        <v>0</v>
      </c>
      <c r="F28" s="112">
        <v>0</v>
      </c>
      <c r="G28" s="112">
        <v>22</v>
      </c>
      <c r="H28" s="112">
        <v>88</v>
      </c>
      <c r="I28" s="112">
        <f t="shared" si="2"/>
        <v>113</v>
      </c>
    </row>
    <row r="29" spans="1:9" ht="20.100000000000001" customHeight="1" x14ac:dyDescent="0.35">
      <c r="A29" s="121" t="s">
        <v>57</v>
      </c>
      <c r="B29" s="122">
        <v>4323</v>
      </c>
      <c r="C29" s="122">
        <v>144592</v>
      </c>
      <c r="D29" s="112">
        <v>1</v>
      </c>
      <c r="E29" s="120">
        <v>0</v>
      </c>
      <c r="F29" s="112">
        <v>1</v>
      </c>
      <c r="G29" s="112">
        <v>17</v>
      </c>
      <c r="H29" s="112">
        <v>193</v>
      </c>
      <c r="I29" s="112">
        <f t="shared" si="2"/>
        <v>212</v>
      </c>
    </row>
    <row r="30" spans="1:9" ht="20.100000000000001" customHeight="1" x14ac:dyDescent="0.35">
      <c r="A30" s="121" t="s">
        <v>58</v>
      </c>
      <c r="B30" s="122">
        <v>8254</v>
      </c>
      <c r="C30" s="122">
        <v>343993</v>
      </c>
      <c r="D30" s="112">
        <v>4</v>
      </c>
      <c r="E30" s="120">
        <v>0</v>
      </c>
      <c r="F30" s="112">
        <v>2</v>
      </c>
      <c r="G30" s="112">
        <v>131</v>
      </c>
      <c r="H30" s="112">
        <v>553</v>
      </c>
      <c r="I30" s="112">
        <f t="shared" si="2"/>
        <v>690</v>
      </c>
    </row>
    <row r="31" spans="1:9" ht="20.100000000000001" customHeight="1" x14ac:dyDescent="0.35">
      <c r="A31" s="125" t="s">
        <v>59</v>
      </c>
      <c r="B31" s="126">
        <v>4428</v>
      </c>
      <c r="C31" s="126">
        <v>150037</v>
      </c>
      <c r="D31" s="97">
        <v>1</v>
      </c>
      <c r="E31" s="120">
        <v>0</v>
      </c>
      <c r="F31" s="127">
        <v>0</v>
      </c>
      <c r="G31" s="115">
        <v>31</v>
      </c>
      <c r="H31" s="115">
        <v>276</v>
      </c>
      <c r="I31" s="115">
        <f t="shared" si="2"/>
        <v>308</v>
      </c>
    </row>
    <row r="32" spans="1:9" ht="20.100000000000001" customHeight="1" x14ac:dyDescent="0.35">
      <c r="A32" s="128" t="s">
        <v>60</v>
      </c>
      <c r="B32" s="117">
        <f t="shared" ref="B32:I32" si="3">SUM(B20:B31)</f>
        <v>91111</v>
      </c>
      <c r="C32" s="117">
        <f t="shared" si="3"/>
        <v>2416437</v>
      </c>
      <c r="D32" s="105">
        <f t="shared" si="3"/>
        <v>22</v>
      </c>
      <c r="E32" s="105">
        <f t="shared" si="3"/>
        <v>0</v>
      </c>
      <c r="F32" s="105">
        <f t="shared" si="3"/>
        <v>5</v>
      </c>
      <c r="G32" s="105">
        <f t="shared" si="3"/>
        <v>540</v>
      </c>
      <c r="H32" s="105">
        <f t="shared" si="3"/>
        <v>3050</v>
      </c>
      <c r="I32" s="105">
        <f t="shared" si="3"/>
        <v>3617</v>
      </c>
    </row>
    <row r="33" spans="1:9" ht="17.100000000000001" customHeight="1" x14ac:dyDescent="0.35">
      <c r="A33" s="118" t="s">
        <v>61</v>
      </c>
      <c r="B33" s="119">
        <v>4316</v>
      </c>
      <c r="C33" s="119">
        <v>189962</v>
      </c>
      <c r="D33" s="120">
        <v>1</v>
      </c>
      <c r="E33" s="120">
        <v>0</v>
      </c>
      <c r="F33" s="120">
        <v>0</v>
      </c>
      <c r="G33" s="120">
        <v>54</v>
      </c>
      <c r="H33" s="120">
        <v>143</v>
      </c>
      <c r="I33" s="120">
        <f t="shared" ref="I33:I41" si="4">SUM(D33:H33)</f>
        <v>198</v>
      </c>
    </row>
    <row r="34" spans="1:9" ht="17.100000000000001" customHeight="1" x14ac:dyDescent="0.35">
      <c r="A34" s="131" t="s">
        <v>62</v>
      </c>
      <c r="B34" s="132">
        <v>1806</v>
      </c>
      <c r="C34" s="132">
        <v>134290</v>
      </c>
      <c r="D34" s="133">
        <v>0</v>
      </c>
      <c r="E34" s="120">
        <v>0</v>
      </c>
      <c r="F34" s="112">
        <v>0</v>
      </c>
      <c r="G34" s="112">
        <v>15</v>
      </c>
      <c r="H34" s="112">
        <v>78</v>
      </c>
      <c r="I34" s="112">
        <f t="shared" si="4"/>
        <v>93</v>
      </c>
    </row>
    <row r="35" spans="1:9" ht="17.100000000000001" customHeight="1" x14ac:dyDescent="0.35">
      <c r="A35" s="121" t="s">
        <v>63</v>
      </c>
      <c r="B35" s="122">
        <v>1012</v>
      </c>
      <c r="C35" s="122">
        <v>14731</v>
      </c>
      <c r="D35" s="112">
        <v>0</v>
      </c>
      <c r="E35" s="112">
        <v>0</v>
      </c>
      <c r="F35" s="112">
        <v>0</v>
      </c>
      <c r="G35" s="112">
        <v>3</v>
      </c>
      <c r="H35" s="112">
        <v>6</v>
      </c>
      <c r="I35" s="112">
        <f t="shared" si="4"/>
        <v>9</v>
      </c>
    </row>
    <row r="36" spans="1:9" ht="17.100000000000001" customHeight="1" x14ac:dyDescent="0.35">
      <c r="A36" s="121" t="s">
        <v>64</v>
      </c>
      <c r="B36" s="122">
        <v>1985</v>
      </c>
      <c r="C36" s="122">
        <v>61852</v>
      </c>
      <c r="D36" s="112">
        <v>0</v>
      </c>
      <c r="E36" s="112">
        <v>0</v>
      </c>
      <c r="F36" s="112">
        <v>0</v>
      </c>
      <c r="G36" s="112">
        <v>11</v>
      </c>
      <c r="H36" s="112">
        <v>34</v>
      </c>
      <c r="I36" s="112">
        <f t="shared" si="4"/>
        <v>45</v>
      </c>
    </row>
    <row r="37" spans="1:9" ht="17.100000000000001" customHeight="1" x14ac:dyDescent="0.35">
      <c r="A37" s="121" t="s">
        <v>65</v>
      </c>
      <c r="B37" s="122">
        <v>397</v>
      </c>
      <c r="C37" s="122">
        <v>17043</v>
      </c>
      <c r="D37" s="112">
        <v>0</v>
      </c>
      <c r="E37" s="112">
        <v>0</v>
      </c>
      <c r="F37" s="112">
        <v>0</v>
      </c>
      <c r="G37" s="112">
        <v>8</v>
      </c>
      <c r="H37" s="112">
        <v>23</v>
      </c>
      <c r="I37" s="112">
        <f t="shared" si="4"/>
        <v>31</v>
      </c>
    </row>
    <row r="38" spans="1:9" ht="17.100000000000001" customHeight="1" x14ac:dyDescent="0.35">
      <c r="A38" s="118" t="s">
        <v>66</v>
      </c>
      <c r="B38" s="119">
        <v>841</v>
      </c>
      <c r="C38" s="119">
        <v>19419</v>
      </c>
      <c r="D38" s="120">
        <v>0</v>
      </c>
      <c r="E38" s="120">
        <v>0</v>
      </c>
      <c r="F38" s="112">
        <v>0</v>
      </c>
      <c r="G38" s="120">
        <v>4</v>
      </c>
      <c r="H38" s="120">
        <v>14</v>
      </c>
      <c r="I38" s="120">
        <f t="shared" si="4"/>
        <v>18</v>
      </c>
    </row>
    <row r="39" spans="1:9" ht="17.100000000000001" customHeight="1" x14ac:dyDescent="0.35">
      <c r="A39" s="118" t="s">
        <v>67</v>
      </c>
      <c r="B39" s="119">
        <v>887</v>
      </c>
      <c r="C39" s="119">
        <v>19750</v>
      </c>
      <c r="D39" s="120">
        <v>0</v>
      </c>
      <c r="E39" s="120">
        <v>0</v>
      </c>
      <c r="F39" s="112">
        <v>0</v>
      </c>
      <c r="G39" s="120">
        <v>4</v>
      </c>
      <c r="H39" s="120">
        <v>3</v>
      </c>
      <c r="I39" s="120">
        <f t="shared" si="4"/>
        <v>7</v>
      </c>
    </row>
    <row r="40" spans="1:9" ht="17.100000000000001" customHeight="1" x14ac:dyDescent="0.35">
      <c r="A40" s="121" t="s">
        <v>68</v>
      </c>
      <c r="B40" s="122">
        <v>3547</v>
      </c>
      <c r="C40" s="122">
        <v>106564</v>
      </c>
      <c r="D40" s="112">
        <v>0</v>
      </c>
      <c r="E40" s="112">
        <v>0</v>
      </c>
      <c r="F40" s="112">
        <v>0</v>
      </c>
      <c r="G40" s="112">
        <v>39</v>
      </c>
      <c r="H40" s="112">
        <v>110</v>
      </c>
      <c r="I40" s="112">
        <f t="shared" si="4"/>
        <v>149</v>
      </c>
    </row>
    <row r="41" spans="1:9" ht="17.100000000000001" customHeight="1" x14ac:dyDescent="0.35">
      <c r="A41" s="121" t="s">
        <v>69</v>
      </c>
      <c r="B41" s="122">
        <v>1047</v>
      </c>
      <c r="C41" s="122">
        <v>65823</v>
      </c>
      <c r="D41" s="112">
        <v>0</v>
      </c>
      <c r="E41" s="112">
        <v>0</v>
      </c>
      <c r="F41" s="112">
        <v>0</v>
      </c>
      <c r="G41" s="112">
        <v>11</v>
      </c>
      <c r="H41" s="112">
        <v>39</v>
      </c>
      <c r="I41" s="112">
        <f t="shared" si="4"/>
        <v>50</v>
      </c>
    </row>
    <row r="42" spans="1:9" ht="20.100000000000001" customHeight="1" x14ac:dyDescent="0.35">
      <c r="A42" s="129"/>
      <c r="B42" s="129"/>
      <c r="C42" s="129"/>
      <c r="D42" s="130"/>
      <c r="E42" s="130"/>
      <c r="F42" s="130"/>
      <c r="G42" s="130"/>
      <c r="H42" s="130"/>
      <c r="I42" s="130"/>
    </row>
    <row r="43" spans="1:9" ht="23.25" x14ac:dyDescent="0.35">
      <c r="A43" s="169" t="s">
        <v>200</v>
      </c>
      <c r="B43" s="169"/>
      <c r="C43" s="169"/>
      <c r="D43" s="169"/>
      <c r="E43" s="169"/>
      <c r="F43" s="169"/>
      <c r="G43" s="169"/>
      <c r="H43" s="169"/>
      <c r="I43" s="169"/>
    </row>
    <row r="44" spans="1:9" ht="23.25" x14ac:dyDescent="0.3">
      <c r="A44" s="177" t="s">
        <v>205</v>
      </c>
      <c r="B44" s="177"/>
      <c r="C44" s="177"/>
      <c r="D44" s="177"/>
      <c r="E44" s="177"/>
      <c r="F44" s="177"/>
      <c r="G44" s="177"/>
      <c r="H44" s="177"/>
      <c r="I44" s="177"/>
    </row>
    <row r="45" spans="1:9" ht="17.100000000000001" customHeight="1" x14ac:dyDescent="0.35">
      <c r="A45" s="171" t="s">
        <v>26</v>
      </c>
      <c r="B45" s="174" t="s">
        <v>27</v>
      </c>
      <c r="C45" s="174" t="s">
        <v>28</v>
      </c>
      <c r="D45" s="168" t="s">
        <v>210</v>
      </c>
      <c r="E45" s="168"/>
      <c r="F45" s="168"/>
      <c r="G45" s="168"/>
      <c r="H45" s="168"/>
      <c r="I45" s="165" t="s">
        <v>6</v>
      </c>
    </row>
    <row r="46" spans="1:9" ht="17.100000000000001" customHeight="1" x14ac:dyDescent="0.35">
      <c r="A46" s="172"/>
      <c r="B46" s="172"/>
      <c r="C46" s="172"/>
      <c r="D46" s="165" t="s">
        <v>2</v>
      </c>
      <c r="E46" s="175" t="s">
        <v>29</v>
      </c>
      <c r="F46" s="81" t="s">
        <v>30</v>
      </c>
      <c r="G46" s="81" t="s">
        <v>5</v>
      </c>
      <c r="H46" s="81" t="s">
        <v>5</v>
      </c>
      <c r="I46" s="166"/>
    </row>
    <row r="47" spans="1:9" ht="17.100000000000001" customHeight="1" x14ac:dyDescent="0.35">
      <c r="A47" s="172"/>
      <c r="B47" s="172"/>
      <c r="C47" s="172"/>
      <c r="D47" s="166"/>
      <c r="E47" s="176"/>
      <c r="F47" s="82" t="s">
        <v>31</v>
      </c>
      <c r="G47" s="82" t="s">
        <v>32</v>
      </c>
      <c r="H47" s="82" t="s">
        <v>33</v>
      </c>
      <c r="I47" s="166"/>
    </row>
    <row r="48" spans="1:9" ht="17.100000000000001" customHeight="1" x14ac:dyDescent="0.35">
      <c r="A48" s="173"/>
      <c r="B48" s="173"/>
      <c r="C48" s="173"/>
      <c r="D48" s="167"/>
      <c r="E48" s="167"/>
      <c r="F48" s="83" t="s">
        <v>7</v>
      </c>
      <c r="G48" s="106" t="s">
        <v>34</v>
      </c>
      <c r="H48" s="83" t="s">
        <v>34</v>
      </c>
      <c r="I48" s="167"/>
    </row>
    <row r="49" spans="1:9" ht="17.100000000000001" customHeight="1" x14ac:dyDescent="0.35">
      <c r="A49" s="121" t="s">
        <v>70</v>
      </c>
      <c r="B49" s="122">
        <v>10450</v>
      </c>
      <c r="C49" s="122">
        <v>440673</v>
      </c>
      <c r="D49" s="112">
        <v>2</v>
      </c>
      <c r="E49" s="112">
        <v>0</v>
      </c>
      <c r="F49" s="112">
        <v>0</v>
      </c>
      <c r="G49" s="112">
        <v>7</v>
      </c>
      <c r="H49" s="112">
        <v>315</v>
      </c>
      <c r="I49" s="112">
        <f t="shared" ref="I49:I75" si="5">SUM(D49:H49)</f>
        <v>324</v>
      </c>
    </row>
    <row r="50" spans="1:9" ht="17.100000000000001" customHeight="1" x14ac:dyDescent="0.35">
      <c r="A50" s="118" t="s">
        <v>71</v>
      </c>
      <c r="B50" s="119">
        <v>7037</v>
      </c>
      <c r="C50" s="119">
        <v>298583</v>
      </c>
      <c r="D50" s="120">
        <v>0</v>
      </c>
      <c r="E50" s="120">
        <v>0</v>
      </c>
      <c r="F50" s="112">
        <v>0</v>
      </c>
      <c r="G50" s="112">
        <v>0</v>
      </c>
      <c r="H50" s="112">
        <v>457</v>
      </c>
      <c r="I50" s="112">
        <f t="shared" si="5"/>
        <v>457</v>
      </c>
    </row>
    <row r="51" spans="1:9" ht="17.100000000000001" customHeight="1" x14ac:dyDescent="0.35">
      <c r="A51" s="118" t="s">
        <v>72</v>
      </c>
      <c r="B51" s="119">
        <v>8843</v>
      </c>
      <c r="C51" s="119">
        <v>129154</v>
      </c>
      <c r="D51" s="120">
        <v>0</v>
      </c>
      <c r="E51" s="120">
        <v>0</v>
      </c>
      <c r="F51" s="112">
        <v>0</v>
      </c>
      <c r="G51" s="112">
        <v>16</v>
      </c>
      <c r="H51" s="112">
        <v>111</v>
      </c>
      <c r="I51" s="112">
        <f t="shared" si="5"/>
        <v>127</v>
      </c>
    </row>
    <row r="52" spans="1:9" s="17" customFormat="1" ht="17.100000000000001" customHeight="1" x14ac:dyDescent="0.35">
      <c r="A52" s="121" t="s">
        <v>73</v>
      </c>
      <c r="B52" s="122">
        <v>6927</v>
      </c>
      <c r="C52" s="122">
        <v>205698</v>
      </c>
      <c r="D52" s="123">
        <v>5</v>
      </c>
      <c r="E52" s="123">
        <v>0</v>
      </c>
      <c r="F52" s="112">
        <v>1</v>
      </c>
      <c r="G52" s="123">
        <v>14</v>
      </c>
      <c r="H52" s="123">
        <v>143</v>
      </c>
      <c r="I52" s="123">
        <f t="shared" si="5"/>
        <v>163</v>
      </c>
    </row>
    <row r="53" spans="1:9" ht="17.100000000000001" customHeight="1" x14ac:dyDescent="0.35">
      <c r="A53" s="121" t="s">
        <v>74</v>
      </c>
      <c r="B53" s="122">
        <v>3476</v>
      </c>
      <c r="C53" s="122">
        <v>301280</v>
      </c>
      <c r="D53" s="112">
        <v>0</v>
      </c>
      <c r="E53" s="112">
        <v>0</v>
      </c>
      <c r="F53" s="112">
        <v>0</v>
      </c>
      <c r="G53" s="112">
        <v>8</v>
      </c>
      <c r="H53" s="112">
        <v>142</v>
      </c>
      <c r="I53" s="112">
        <f t="shared" si="5"/>
        <v>150</v>
      </c>
    </row>
    <row r="54" spans="1:9" ht="17.100000000000001" customHeight="1" x14ac:dyDescent="0.35">
      <c r="A54" s="121" t="s">
        <v>75</v>
      </c>
      <c r="B54" s="122">
        <v>2571</v>
      </c>
      <c r="C54" s="122">
        <v>30401</v>
      </c>
      <c r="D54" s="112">
        <v>0</v>
      </c>
      <c r="E54" s="112">
        <v>0</v>
      </c>
      <c r="F54" s="112">
        <v>0</v>
      </c>
      <c r="G54" s="112">
        <v>5</v>
      </c>
      <c r="H54" s="112">
        <v>13</v>
      </c>
      <c r="I54" s="112">
        <f t="shared" si="5"/>
        <v>18</v>
      </c>
    </row>
    <row r="55" spans="1:9" ht="17.100000000000001" customHeight="1" x14ac:dyDescent="0.35">
      <c r="A55" s="121" t="s">
        <v>76</v>
      </c>
      <c r="B55" s="122">
        <v>477</v>
      </c>
      <c r="C55" s="122">
        <v>4759</v>
      </c>
      <c r="D55" s="112">
        <v>0</v>
      </c>
      <c r="E55" s="112">
        <v>0</v>
      </c>
      <c r="F55" s="112">
        <v>0</v>
      </c>
      <c r="G55" s="112">
        <v>3</v>
      </c>
      <c r="H55" s="112">
        <v>0</v>
      </c>
      <c r="I55" s="112">
        <f t="shared" si="5"/>
        <v>3</v>
      </c>
    </row>
    <row r="56" spans="1:9" ht="17.100000000000001" customHeight="1" x14ac:dyDescent="0.35">
      <c r="A56" s="121" t="s">
        <v>77</v>
      </c>
      <c r="B56" s="122">
        <v>1187</v>
      </c>
      <c r="C56" s="122">
        <v>15583</v>
      </c>
      <c r="D56" s="112">
        <v>0</v>
      </c>
      <c r="E56" s="112">
        <v>0</v>
      </c>
      <c r="F56" s="112">
        <v>0</v>
      </c>
      <c r="G56" s="112">
        <v>7</v>
      </c>
      <c r="H56" s="112">
        <v>6</v>
      </c>
      <c r="I56" s="112">
        <f t="shared" si="5"/>
        <v>13</v>
      </c>
    </row>
    <row r="57" spans="1:9" ht="17.100000000000001" customHeight="1" x14ac:dyDescent="0.35">
      <c r="A57" s="121" t="s">
        <v>78</v>
      </c>
      <c r="B57" s="122">
        <v>2804</v>
      </c>
      <c r="C57" s="122">
        <v>91366</v>
      </c>
      <c r="D57" s="112">
        <v>1</v>
      </c>
      <c r="E57" s="112">
        <v>0</v>
      </c>
      <c r="F57" s="112">
        <v>0</v>
      </c>
      <c r="G57" s="112">
        <v>23</v>
      </c>
      <c r="H57" s="112">
        <v>69</v>
      </c>
      <c r="I57" s="112">
        <f t="shared" si="5"/>
        <v>93</v>
      </c>
    </row>
    <row r="58" spans="1:9" ht="17.100000000000001" customHeight="1" x14ac:dyDescent="0.35">
      <c r="A58" s="121" t="s">
        <v>79</v>
      </c>
      <c r="B58" s="122">
        <v>1142</v>
      </c>
      <c r="C58" s="122">
        <v>119235</v>
      </c>
      <c r="D58" s="112">
        <v>0</v>
      </c>
      <c r="E58" s="112">
        <v>0</v>
      </c>
      <c r="F58" s="112">
        <v>0</v>
      </c>
      <c r="G58" s="112">
        <v>22</v>
      </c>
      <c r="H58" s="112">
        <v>205</v>
      </c>
      <c r="I58" s="112">
        <f t="shared" si="5"/>
        <v>227</v>
      </c>
    </row>
    <row r="59" spans="1:9" ht="17.100000000000001" customHeight="1" x14ac:dyDescent="0.35">
      <c r="A59" s="121" t="s">
        <v>80</v>
      </c>
      <c r="B59" s="122">
        <v>1116</v>
      </c>
      <c r="C59" s="122">
        <v>47304</v>
      </c>
      <c r="D59" s="112">
        <v>0</v>
      </c>
      <c r="E59" s="112">
        <v>0</v>
      </c>
      <c r="F59" s="112">
        <v>0</v>
      </c>
      <c r="G59" s="112">
        <v>3</v>
      </c>
      <c r="H59" s="112">
        <v>68</v>
      </c>
      <c r="I59" s="112">
        <f t="shared" si="5"/>
        <v>71</v>
      </c>
    </row>
    <row r="60" spans="1:9" ht="17.100000000000001" customHeight="1" x14ac:dyDescent="0.35">
      <c r="A60" s="121" t="s">
        <v>81</v>
      </c>
      <c r="B60" s="122">
        <v>1666</v>
      </c>
      <c r="C60" s="122">
        <v>69775</v>
      </c>
      <c r="D60" s="112">
        <v>0</v>
      </c>
      <c r="E60" s="112">
        <v>0</v>
      </c>
      <c r="F60" s="112">
        <v>0</v>
      </c>
      <c r="G60" s="112">
        <v>11</v>
      </c>
      <c r="H60" s="112">
        <v>87</v>
      </c>
      <c r="I60" s="112">
        <f t="shared" si="5"/>
        <v>98</v>
      </c>
    </row>
    <row r="61" spans="1:9" ht="17.100000000000001" customHeight="1" x14ac:dyDescent="0.35">
      <c r="A61" s="121" t="s">
        <v>82</v>
      </c>
      <c r="B61" s="122">
        <v>963</v>
      </c>
      <c r="C61" s="122">
        <v>84608</v>
      </c>
      <c r="D61" s="112">
        <v>0</v>
      </c>
      <c r="E61" s="112">
        <v>0</v>
      </c>
      <c r="F61" s="112">
        <v>0</v>
      </c>
      <c r="G61" s="112">
        <v>13</v>
      </c>
      <c r="H61" s="112">
        <v>88</v>
      </c>
      <c r="I61" s="112">
        <f t="shared" si="5"/>
        <v>101</v>
      </c>
    </row>
    <row r="62" spans="1:9" ht="17.100000000000001" customHeight="1" x14ac:dyDescent="0.35">
      <c r="A62" s="121" t="s">
        <v>83</v>
      </c>
      <c r="B62" s="122">
        <v>1221</v>
      </c>
      <c r="C62" s="122">
        <v>26070</v>
      </c>
      <c r="D62" s="112">
        <v>0</v>
      </c>
      <c r="E62" s="112">
        <v>0</v>
      </c>
      <c r="F62" s="112">
        <v>0</v>
      </c>
      <c r="G62" s="112">
        <v>5</v>
      </c>
      <c r="H62" s="112">
        <v>10</v>
      </c>
      <c r="I62" s="112">
        <f t="shared" si="5"/>
        <v>15</v>
      </c>
    </row>
    <row r="63" spans="1:9" ht="17.100000000000001" customHeight="1" x14ac:dyDescent="0.35">
      <c r="A63" s="121" t="s">
        <v>84</v>
      </c>
      <c r="B63" s="122">
        <v>777</v>
      </c>
      <c r="C63" s="122">
        <v>19719</v>
      </c>
      <c r="D63" s="112">
        <v>0</v>
      </c>
      <c r="E63" s="112">
        <v>0</v>
      </c>
      <c r="F63" s="112">
        <v>0</v>
      </c>
      <c r="G63" s="112">
        <v>3</v>
      </c>
      <c r="H63" s="112">
        <v>13</v>
      </c>
      <c r="I63" s="112">
        <f t="shared" si="5"/>
        <v>16</v>
      </c>
    </row>
    <row r="64" spans="1:9" ht="17.100000000000001" customHeight="1" x14ac:dyDescent="0.35">
      <c r="A64" s="121" t="s">
        <v>85</v>
      </c>
      <c r="B64" s="122">
        <v>468</v>
      </c>
      <c r="C64" s="122">
        <v>5763</v>
      </c>
      <c r="D64" s="112">
        <v>0</v>
      </c>
      <c r="E64" s="112">
        <v>0</v>
      </c>
      <c r="F64" s="112">
        <v>0</v>
      </c>
      <c r="G64" s="112">
        <v>1</v>
      </c>
      <c r="H64" s="112">
        <v>0</v>
      </c>
      <c r="I64" s="112">
        <f t="shared" si="5"/>
        <v>1</v>
      </c>
    </row>
    <row r="65" spans="1:9" ht="17.100000000000001" customHeight="1" x14ac:dyDescent="0.35">
      <c r="A65" s="121" t="s">
        <v>86</v>
      </c>
      <c r="B65" s="122">
        <v>3042</v>
      </c>
      <c r="C65" s="122">
        <v>106859</v>
      </c>
      <c r="D65" s="112">
        <v>0</v>
      </c>
      <c r="E65" s="112">
        <v>0</v>
      </c>
      <c r="F65" s="112">
        <v>0</v>
      </c>
      <c r="G65" s="112">
        <v>29</v>
      </c>
      <c r="H65" s="112">
        <v>60</v>
      </c>
      <c r="I65" s="112">
        <f t="shared" si="5"/>
        <v>89</v>
      </c>
    </row>
    <row r="66" spans="1:9" ht="17.100000000000001" customHeight="1" x14ac:dyDescent="0.35">
      <c r="A66" s="121" t="s">
        <v>87</v>
      </c>
      <c r="B66" s="122">
        <v>1279</v>
      </c>
      <c r="C66" s="122">
        <v>34956</v>
      </c>
      <c r="D66" s="112">
        <v>0</v>
      </c>
      <c r="E66" s="112">
        <v>0</v>
      </c>
      <c r="F66" s="112">
        <v>0</v>
      </c>
      <c r="G66" s="112">
        <v>5</v>
      </c>
      <c r="H66" s="112">
        <v>37</v>
      </c>
      <c r="I66" s="112">
        <f t="shared" si="5"/>
        <v>42</v>
      </c>
    </row>
    <row r="67" spans="1:9" ht="17.100000000000001" customHeight="1" x14ac:dyDescent="0.35">
      <c r="A67" s="121" t="s">
        <v>88</v>
      </c>
      <c r="B67" s="122">
        <v>1571</v>
      </c>
      <c r="C67" s="122">
        <v>31939</v>
      </c>
      <c r="D67" s="112">
        <v>0</v>
      </c>
      <c r="E67" s="112">
        <v>0</v>
      </c>
      <c r="F67" s="112">
        <v>0</v>
      </c>
      <c r="G67" s="112">
        <v>7</v>
      </c>
      <c r="H67" s="112">
        <v>5</v>
      </c>
      <c r="I67" s="112">
        <f t="shared" si="5"/>
        <v>12</v>
      </c>
    </row>
    <row r="68" spans="1:9" ht="17.100000000000001" customHeight="1" x14ac:dyDescent="0.35">
      <c r="A68" s="121" t="s">
        <v>89</v>
      </c>
      <c r="B68" s="122">
        <v>1221</v>
      </c>
      <c r="C68" s="122">
        <v>43959</v>
      </c>
      <c r="D68" s="112">
        <v>0</v>
      </c>
      <c r="E68" s="112">
        <v>0</v>
      </c>
      <c r="F68" s="112">
        <v>0</v>
      </c>
      <c r="G68" s="112">
        <v>17</v>
      </c>
      <c r="H68" s="112">
        <v>19</v>
      </c>
      <c r="I68" s="112">
        <f t="shared" si="5"/>
        <v>36</v>
      </c>
    </row>
    <row r="69" spans="1:9" ht="17.100000000000001" customHeight="1" x14ac:dyDescent="0.35">
      <c r="A69" s="121" t="s">
        <v>90</v>
      </c>
      <c r="B69" s="122">
        <v>2691</v>
      </c>
      <c r="C69" s="122">
        <v>41783</v>
      </c>
      <c r="D69" s="112">
        <v>0</v>
      </c>
      <c r="E69" s="112">
        <v>0</v>
      </c>
      <c r="F69" s="112">
        <v>0</v>
      </c>
      <c r="G69" s="112">
        <v>14</v>
      </c>
      <c r="H69" s="112">
        <v>52</v>
      </c>
      <c r="I69" s="112">
        <f t="shared" si="5"/>
        <v>66</v>
      </c>
    </row>
    <row r="70" spans="1:9" ht="17.100000000000001" customHeight="1" x14ac:dyDescent="0.35">
      <c r="A70" s="121" t="s">
        <v>91</v>
      </c>
      <c r="B70" s="122">
        <v>640</v>
      </c>
      <c r="C70" s="122">
        <v>12342</v>
      </c>
      <c r="D70" s="112">
        <v>0</v>
      </c>
      <c r="E70" s="112">
        <v>0</v>
      </c>
      <c r="F70" s="112">
        <v>0</v>
      </c>
      <c r="G70" s="112">
        <v>2</v>
      </c>
      <c r="H70" s="112">
        <v>8</v>
      </c>
      <c r="I70" s="112">
        <f t="shared" si="5"/>
        <v>10</v>
      </c>
    </row>
    <row r="71" spans="1:9" ht="17.100000000000001" customHeight="1" x14ac:dyDescent="0.35">
      <c r="A71" s="121" t="s">
        <v>92</v>
      </c>
      <c r="B71" s="122">
        <v>1344</v>
      </c>
      <c r="C71" s="122">
        <v>21122</v>
      </c>
      <c r="D71" s="112">
        <v>3</v>
      </c>
      <c r="E71" s="112">
        <v>0</v>
      </c>
      <c r="F71" s="112">
        <v>0</v>
      </c>
      <c r="G71" s="112">
        <v>8</v>
      </c>
      <c r="H71" s="112">
        <v>14</v>
      </c>
      <c r="I71" s="112">
        <f t="shared" si="5"/>
        <v>25</v>
      </c>
    </row>
    <row r="72" spans="1:9" ht="17.100000000000001" customHeight="1" x14ac:dyDescent="0.35">
      <c r="A72" s="121" t="s">
        <v>93</v>
      </c>
      <c r="B72" s="122">
        <v>1770</v>
      </c>
      <c r="C72" s="122">
        <v>60158</v>
      </c>
      <c r="D72" s="112">
        <v>0</v>
      </c>
      <c r="E72" s="112">
        <v>0</v>
      </c>
      <c r="F72" s="112">
        <v>0</v>
      </c>
      <c r="G72" s="112">
        <v>12</v>
      </c>
      <c r="H72" s="112">
        <v>37</v>
      </c>
      <c r="I72" s="112">
        <f t="shared" si="5"/>
        <v>49</v>
      </c>
    </row>
    <row r="73" spans="1:9" ht="17.100000000000001" customHeight="1" x14ac:dyDescent="0.35">
      <c r="A73" s="121" t="s">
        <v>94</v>
      </c>
      <c r="B73" s="122">
        <v>555</v>
      </c>
      <c r="C73" s="122">
        <v>10754</v>
      </c>
      <c r="D73" s="112">
        <v>0</v>
      </c>
      <c r="E73" s="112">
        <v>0</v>
      </c>
      <c r="F73" s="112">
        <v>0</v>
      </c>
      <c r="G73" s="112">
        <v>0</v>
      </c>
      <c r="H73" s="112">
        <v>0</v>
      </c>
      <c r="I73" s="112">
        <f t="shared" si="5"/>
        <v>0</v>
      </c>
    </row>
    <row r="74" spans="1:9" ht="17.100000000000001" customHeight="1" x14ac:dyDescent="0.35">
      <c r="A74" s="125" t="s">
        <v>95</v>
      </c>
      <c r="B74" s="126">
        <v>1225</v>
      </c>
      <c r="C74" s="126">
        <v>27206</v>
      </c>
      <c r="D74" s="97">
        <v>0</v>
      </c>
      <c r="E74" s="97">
        <v>0</v>
      </c>
      <c r="F74" s="112">
        <v>0</v>
      </c>
      <c r="G74" s="112">
        <v>10</v>
      </c>
      <c r="H74" s="112">
        <v>11</v>
      </c>
      <c r="I74" s="112">
        <f t="shared" si="5"/>
        <v>21</v>
      </c>
    </row>
    <row r="75" spans="1:9" ht="17.100000000000001" customHeight="1" x14ac:dyDescent="0.35">
      <c r="A75" s="125" t="s">
        <v>96</v>
      </c>
      <c r="B75" s="126">
        <v>2189</v>
      </c>
      <c r="C75" s="126">
        <v>34411</v>
      </c>
      <c r="D75" s="97">
        <v>1</v>
      </c>
      <c r="E75" s="115">
        <v>0</v>
      </c>
      <c r="F75" s="115">
        <v>0</v>
      </c>
      <c r="G75" s="115">
        <v>11</v>
      </c>
      <c r="H75" s="115">
        <v>28</v>
      </c>
      <c r="I75" s="115">
        <f t="shared" si="5"/>
        <v>40</v>
      </c>
    </row>
    <row r="76" spans="1:9" ht="17.100000000000001" customHeight="1" x14ac:dyDescent="0.35">
      <c r="A76" s="128" t="s">
        <v>97</v>
      </c>
      <c r="B76" s="117">
        <f t="shared" ref="B76:I76" si="6">SUM(B33:B73,B74:B75)</f>
        <v>84490</v>
      </c>
      <c r="C76" s="117">
        <f t="shared" si="6"/>
        <v>2944894</v>
      </c>
      <c r="D76" s="105">
        <f t="shared" si="6"/>
        <v>13</v>
      </c>
      <c r="E76" s="105">
        <f t="shared" si="6"/>
        <v>0</v>
      </c>
      <c r="F76" s="105">
        <f t="shared" si="6"/>
        <v>1</v>
      </c>
      <c r="G76" s="105">
        <f t="shared" si="6"/>
        <v>405</v>
      </c>
      <c r="H76" s="105">
        <f t="shared" si="6"/>
        <v>2448</v>
      </c>
      <c r="I76" s="105">
        <f t="shared" si="6"/>
        <v>2867</v>
      </c>
    </row>
    <row r="77" spans="1:9" ht="20.100000000000001" customHeight="1" x14ac:dyDescent="0.35">
      <c r="A77" s="118" t="s">
        <v>98</v>
      </c>
      <c r="B77" s="144">
        <v>18425</v>
      </c>
      <c r="C77" s="144">
        <v>245120</v>
      </c>
      <c r="D77" s="145">
        <v>1</v>
      </c>
      <c r="E77" s="145">
        <v>0</v>
      </c>
      <c r="F77" s="146">
        <v>0</v>
      </c>
      <c r="G77" s="146">
        <v>19</v>
      </c>
      <c r="H77" s="146">
        <v>251</v>
      </c>
      <c r="I77" s="109">
        <f t="shared" ref="I77:I87" si="7">SUM(D77:H77)</f>
        <v>271</v>
      </c>
    </row>
    <row r="78" spans="1:9" ht="20.100000000000001" customHeight="1" x14ac:dyDescent="0.35">
      <c r="A78" s="118" t="s">
        <v>99</v>
      </c>
      <c r="B78" s="144">
        <v>479</v>
      </c>
      <c r="C78" s="144">
        <v>7144</v>
      </c>
      <c r="D78" s="145">
        <v>0</v>
      </c>
      <c r="E78" s="145">
        <v>0</v>
      </c>
      <c r="F78" s="147">
        <v>0</v>
      </c>
      <c r="G78" s="147">
        <v>2</v>
      </c>
      <c r="H78" s="147">
        <v>0</v>
      </c>
      <c r="I78" s="112">
        <f t="shared" si="7"/>
        <v>2</v>
      </c>
    </row>
    <row r="79" spans="1:9" ht="20.100000000000001" customHeight="1" x14ac:dyDescent="0.35">
      <c r="A79" s="121" t="s">
        <v>100</v>
      </c>
      <c r="B79" s="148">
        <v>2619</v>
      </c>
      <c r="C79" s="148">
        <v>80242</v>
      </c>
      <c r="D79" s="147">
        <v>0</v>
      </c>
      <c r="E79" s="145">
        <v>0</v>
      </c>
      <c r="F79" s="147">
        <v>0</v>
      </c>
      <c r="G79" s="147">
        <v>7</v>
      </c>
      <c r="H79" s="147">
        <v>74</v>
      </c>
      <c r="I79" s="112">
        <f t="shared" si="7"/>
        <v>81</v>
      </c>
    </row>
    <row r="80" spans="1:9" ht="20.100000000000001" customHeight="1" x14ac:dyDescent="0.35">
      <c r="A80" s="121" t="s">
        <v>101</v>
      </c>
      <c r="B80" s="148">
        <v>333</v>
      </c>
      <c r="C80" s="148">
        <v>2955</v>
      </c>
      <c r="D80" s="147">
        <v>0</v>
      </c>
      <c r="E80" s="145">
        <v>0</v>
      </c>
      <c r="F80" s="147">
        <v>0</v>
      </c>
      <c r="G80" s="147">
        <v>0</v>
      </c>
      <c r="H80" s="147">
        <v>0</v>
      </c>
      <c r="I80" s="112">
        <f t="shared" si="7"/>
        <v>0</v>
      </c>
    </row>
    <row r="81" spans="1:9" ht="20.100000000000001" customHeight="1" x14ac:dyDescent="0.35">
      <c r="A81" s="121" t="s">
        <v>102</v>
      </c>
      <c r="B81" s="148">
        <v>2816</v>
      </c>
      <c r="C81" s="148">
        <v>49125</v>
      </c>
      <c r="D81" s="147">
        <v>0</v>
      </c>
      <c r="E81" s="145">
        <v>0</v>
      </c>
      <c r="F81" s="147">
        <v>0</v>
      </c>
      <c r="G81" s="147">
        <v>7</v>
      </c>
      <c r="H81" s="147">
        <v>41</v>
      </c>
      <c r="I81" s="112">
        <f t="shared" si="7"/>
        <v>48</v>
      </c>
    </row>
    <row r="82" spans="1:9" ht="20.100000000000001" customHeight="1" x14ac:dyDescent="0.35">
      <c r="A82" s="121" t="s">
        <v>103</v>
      </c>
      <c r="B82" s="148">
        <v>161</v>
      </c>
      <c r="C82" s="148">
        <v>1816</v>
      </c>
      <c r="D82" s="147">
        <v>0</v>
      </c>
      <c r="E82" s="145">
        <v>0</v>
      </c>
      <c r="F82" s="147">
        <v>0</v>
      </c>
      <c r="G82" s="147">
        <v>1</v>
      </c>
      <c r="H82" s="147">
        <v>0</v>
      </c>
      <c r="I82" s="112">
        <f t="shared" si="7"/>
        <v>1</v>
      </c>
    </row>
    <row r="83" spans="1:9" ht="20.100000000000001" customHeight="1" x14ac:dyDescent="0.35">
      <c r="A83" s="121" t="s">
        <v>104</v>
      </c>
      <c r="B83" s="148">
        <v>1297</v>
      </c>
      <c r="C83" s="148">
        <v>19846</v>
      </c>
      <c r="D83" s="147">
        <v>0</v>
      </c>
      <c r="E83" s="147">
        <v>0</v>
      </c>
      <c r="F83" s="147">
        <v>0</v>
      </c>
      <c r="G83" s="147">
        <v>14</v>
      </c>
      <c r="H83" s="147">
        <v>13</v>
      </c>
      <c r="I83" s="112">
        <f t="shared" si="7"/>
        <v>27</v>
      </c>
    </row>
    <row r="84" spans="1:9" ht="20.100000000000001" customHeight="1" x14ac:dyDescent="0.35">
      <c r="A84" s="118" t="s">
        <v>105</v>
      </c>
      <c r="B84" s="144">
        <v>1230</v>
      </c>
      <c r="C84" s="144">
        <v>15821</v>
      </c>
      <c r="D84" s="147">
        <v>1</v>
      </c>
      <c r="E84" s="145">
        <v>0</v>
      </c>
      <c r="F84" s="147">
        <v>0</v>
      </c>
      <c r="G84" s="145">
        <v>7</v>
      </c>
      <c r="H84" s="145">
        <v>17</v>
      </c>
      <c r="I84" s="120">
        <f t="shared" si="7"/>
        <v>25</v>
      </c>
    </row>
    <row r="85" spans="1:9" ht="20.100000000000001" customHeight="1" x14ac:dyDescent="0.35">
      <c r="A85" s="118" t="s">
        <v>106</v>
      </c>
      <c r="B85" s="144">
        <v>224</v>
      </c>
      <c r="C85" s="144">
        <v>2302</v>
      </c>
      <c r="D85" s="147">
        <v>0</v>
      </c>
      <c r="E85" s="145">
        <v>0</v>
      </c>
      <c r="F85" s="147">
        <v>0</v>
      </c>
      <c r="G85" s="145">
        <v>1</v>
      </c>
      <c r="H85" s="145">
        <v>1</v>
      </c>
      <c r="I85" s="120">
        <f t="shared" si="7"/>
        <v>2</v>
      </c>
    </row>
    <row r="86" spans="1:9" ht="20.100000000000001" customHeight="1" x14ac:dyDescent="0.35">
      <c r="A86" s="121" t="s">
        <v>107</v>
      </c>
      <c r="B86" s="148">
        <v>985</v>
      </c>
      <c r="C86" s="148">
        <v>13023</v>
      </c>
      <c r="D86" s="147">
        <v>0</v>
      </c>
      <c r="E86" s="147">
        <v>0</v>
      </c>
      <c r="F86" s="147">
        <v>0</v>
      </c>
      <c r="G86" s="147">
        <v>5</v>
      </c>
      <c r="H86" s="147">
        <v>1</v>
      </c>
      <c r="I86" s="112">
        <f t="shared" si="7"/>
        <v>6</v>
      </c>
    </row>
    <row r="87" spans="1:9" ht="20.100000000000001" customHeight="1" x14ac:dyDescent="0.35">
      <c r="A87" s="118" t="s">
        <v>202</v>
      </c>
      <c r="B87" s="144">
        <v>372</v>
      </c>
      <c r="C87" s="144">
        <v>3853</v>
      </c>
      <c r="D87" s="147">
        <v>0</v>
      </c>
      <c r="E87" s="145">
        <v>0</v>
      </c>
      <c r="F87" s="147">
        <v>0</v>
      </c>
      <c r="G87" s="145">
        <v>0</v>
      </c>
      <c r="H87" s="145">
        <v>0</v>
      </c>
      <c r="I87" s="112">
        <f t="shared" si="7"/>
        <v>0</v>
      </c>
    </row>
    <row r="88" spans="1:9" ht="23.25" x14ac:dyDescent="0.35">
      <c r="A88" s="169" t="s">
        <v>200</v>
      </c>
      <c r="B88" s="169"/>
      <c r="C88" s="169"/>
      <c r="D88" s="169"/>
      <c r="E88" s="169"/>
      <c r="F88" s="169"/>
      <c r="G88" s="169"/>
      <c r="H88" s="169"/>
      <c r="I88" s="169"/>
    </row>
    <row r="89" spans="1:9" ht="23.25" x14ac:dyDescent="0.3">
      <c r="A89" s="170" t="s">
        <v>205</v>
      </c>
      <c r="B89" s="170"/>
      <c r="C89" s="170"/>
      <c r="D89" s="170"/>
      <c r="E89" s="170"/>
      <c r="F89" s="170"/>
      <c r="G89" s="170"/>
      <c r="H89" s="170"/>
      <c r="I89" s="170"/>
    </row>
    <row r="90" spans="1:9" ht="20.100000000000001" customHeight="1" x14ac:dyDescent="0.35">
      <c r="A90" s="171" t="s">
        <v>26</v>
      </c>
      <c r="B90" s="174" t="s">
        <v>27</v>
      </c>
      <c r="C90" s="174" t="s">
        <v>28</v>
      </c>
      <c r="D90" s="168" t="s">
        <v>210</v>
      </c>
      <c r="E90" s="168"/>
      <c r="F90" s="168"/>
      <c r="G90" s="168"/>
      <c r="H90" s="168"/>
      <c r="I90" s="165" t="s">
        <v>6</v>
      </c>
    </row>
    <row r="91" spans="1:9" ht="20.100000000000001" customHeight="1" x14ac:dyDescent="0.35">
      <c r="A91" s="172"/>
      <c r="B91" s="172"/>
      <c r="C91" s="172"/>
      <c r="D91" s="165" t="s">
        <v>2</v>
      </c>
      <c r="E91" s="175" t="s">
        <v>29</v>
      </c>
      <c r="F91" s="81" t="s">
        <v>30</v>
      </c>
      <c r="G91" s="81" t="s">
        <v>5</v>
      </c>
      <c r="H91" s="81" t="s">
        <v>5</v>
      </c>
      <c r="I91" s="166"/>
    </row>
    <row r="92" spans="1:9" ht="20.100000000000001" customHeight="1" x14ac:dyDescent="0.35">
      <c r="A92" s="172"/>
      <c r="B92" s="172"/>
      <c r="C92" s="172"/>
      <c r="D92" s="166"/>
      <c r="E92" s="176"/>
      <c r="F92" s="82" t="s">
        <v>31</v>
      </c>
      <c r="G92" s="82" t="s">
        <v>32</v>
      </c>
      <c r="H92" s="82" t="s">
        <v>33</v>
      </c>
      <c r="I92" s="166"/>
    </row>
    <row r="93" spans="1:9" ht="20.100000000000001" customHeight="1" x14ac:dyDescent="0.35">
      <c r="A93" s="173"/>
      <c r="B93" s="173"/>
      <c r="C93" s="173"/>
      <c r="D93" s="167"/>
      <c r="E93" s="167"/>
      <c r="F93" s="83" t="s">
        <v>7</v>
      </c>
      <c r="G93" s="106" t="s">
        <v>34</v>
      </c>
      <c r="H93" s="83" t="s">
        <v>34</v>
      </c>
      <c r="I93" s="167"/>
    </row>
    <row r="94" spans="1:9" ht="20.100000000000001" customHeight="1" x14ac:dyDescent="0.35">
      <c r="A94" s="118" t="s">
        <v>108</v>
      </c>
      <c r="B94" s="119">
        <v>1342</v>
      </c>
      <c r="C94" s="119">
        <v>19020</v>
      </c>
      <c r="D94" s="112">
        <v>0</v>
      </c>
      <c r="E94" s="120">
        <v>0</v>
      </c>
      <c r="F94" s="112">
        <v>0</v>
      </c>
      <c r="G94" s="120">
        <v>2</v>
      </c>
      <c r="H94" s="120">
        <v>2</v>
      </c>
      <c r="I94" s="120">
        <f t="shared" ref="I94:I108" si="8">SUM(D94:H94)</f>
        <v>4</v>
      </c>
    </row>
    <row r="95" spans="1:9" ht="20.100000000000001" customHeight="1" x14ac:dyDescent="0.35">
      <c r="A95" s="121" t="s">
        <v>109</v>
      </c>
      <c r="B95" s="122">
        <v>5801</v>
      </c>
      <c r="C95" s="122">
        <v>75912</v>
      </c>
      <c r="D95" s="112">
        <v>1</v>
      </c>
      <c r="E95" s="120">
        <v>0</v>
      </c>
      <c r="F95" s="112">
        <v>0</v>
      </c>
      <c r="G95" s="112">
        <v>25</v>
      </c>
      <c r="H95" s="112">
        <v>40</v>
      </c>
      <c r="I95" s="120">
        <f t="shared" si="8"/>
        <v>66</v>
      </c>
    </row>
    <row r="96" spans="1:9" ht="20.100000000000001" customHeight="1" x14ac:dyDescent="0.35">
      <c r="A96" s="121" t="s">
        <v>110</v>
      </c>
      <c r="B96" s="122">
        <v>922</v>
      </c>
      <c r="C96" s="122">
        <v>8662</v>
      </c>
      <c r="D96" s="112">
        <v>0</v>
      </c>
      <c r="E96" s="120">
        <v>0</v>
      </c>
      <c r="F96" s="112">
        <v>0</v>
      </c>
      <c r="G96" s="112">
        <v>0</v>
      </c>
      <c r="H96" s="112">
        <v>1</v>
      </c>
      <c r="I96" s="120">
        <f t="shared" si="8"/>
        <v>1</v>
      </c>
    </row>
    <row r="97" spans="1:9" ht="20.100000000000001" customHeight="1" x14ac:dyDescent="0.35">
      <c r="A97" s="121" t="s">
        <v>111</v>
      </c>
      <c r="B97" s="122">
        <v>2734</v>
      </c>
      <c r="C97" s="122">
        <v>49590</v>
      </c>
      <c r="D97" s="112">
        <v>0</v>
      </c>
      <c r="E97" s="120">
        <v>0</v>
      </c>
      <c r="F97" s="112">
        <v>0</v>
      </c>
      <c r="G97" s="112">
        <v>5</v>
      </c>
      <c r="H97" s="112">
        <v>49</v>
      </c>
      <c r="I97" s="112">
        <f t="shared" si="8"/>
        <v>54</v>
      </c>
    </row>
    <row r="98" spans="1:9" ht="20.100000000000001" customHeight="1" x14ac:dyDescent="0.35">
      <c r="A98" s="121" t="s">
        <v>112</v>
      </c>
      <c r="B98" s="122">
        <v>535</v>
      </c>
      <c r="C98" s="122">
        <v>10498</v>
      </c>
      <c r="D98" s="112">
        <v>0</v>
      </c>
      <c r="E98" s="120">
        <v>0</v>
      </c>
      <c r="F98" s="112">
        <v>0</v>
      </c>
      <c r="G98" s="112">
        <v>3</v>
      </c>
      <c r="H98" s="112">
        <v>6</v>
      </c>
      <c r="I98" s="112">
        <f t="shared" si="8"/>
        <v>9</v>
      </c>
    </row>
    <row r="99" spans="1:9" s="17" customFormat="1" ht="20.100000000000001" customHeight="1" x14ac:dyDescent="0.35">
      <c r="A99" s="121" t="s">
        <v>113</v>
      </c>
      <c r="B99" s="122">
        <v>712</v>
      </c>
      <c r="C99" s="122">
        <v>11426</v>
      </c>
      <c r="D99" s="112">
        <v>0</v>
      </c>
      <c r="E99" s="124">
        <v>0</v>
      </c>
      <c r="F99" s="112">
        <v>0</v>
      </c>
      <c r="G99" s="123">
        <v>6</v>
      </c>
      <c r="H99" s="123">
        <v>0</v>
      </c>
      <c r="I99" s="123">
        <f t="shared" si="8"/>
        <v>6</v>
      </c>
    </row>
    <row r="100" spans="1:9" ht="20.100000000000001" customHeight="1" x14ac:dyDescent="0.35">
      <c r="A100" s="118" t="s">
        <v>114</v>
      </c>
      <c r="B100" s="119">
        <v>1941</v>
      </c>
      <c r="C100" s="119">
        <v>35173</v>
      </c>
      <c r="D100" s="112">
        <v>1</v>
      </c>
      <c r="E100" s="120">
        <v>0</v>
      </c>
      <c r="F100" s="112">
        <v>0</v>
      </c>
      <c r="G100" s="112">
        <v>10</v>
      </c>
      <c r="H100" s="112">
        <v>3</v>
      </c>
      <c r="I100" s="112">
        <f t="shared" si="8"/>
        <v>14</v>
      </c>
    </row>
    <row r="101" spans="1:9" ht="20.100000000000001" customHeight="1" x14ac:dyDescent="0.35">
      <c r="A101" s="121" t="s">
        <v>115</v>
      </c>
      <c r="B101" s="122">
        <v>814</v>
      </c>
      <c r="C101" s="122">
        <v>11412</v>
      </c>
      <c r="D101" s="112">
        <v>0</v>
      </c>
      <c r="E101" s="120">
        <v>0</v>
      </c>
      <c r="F101" s="112">
        <v>0</v>
      </c>
      <c r="G101" s="112">
        <v>5</v>
      </c>
      <c r="H101" s="112">
        <v>7</v>
      </c>
      <c r="I101" s="112">
        <f t="shared" si="8"/>
        <v>12</v>
      </c>
    </row>
    <row r="102" spans="1:9" ht="20.100000000000001" customHeight="1" x14ac:dyDescent="0.35">
      <c r="A102" s="121" t="s">
        <v>116</v>
      </c>
      <c r="B102" s="122">
        <v>1368</v>
      </c>
      <c r="C102" s="122">
        <v>26704</v>
      </c>
      <c r="D102" s="112">
        <v>0</v>
      </c>
      <c r="E102" s="120">
        <v>0</v>
      </c>
      <c r="F102" s="112">
        <v>0</v>
      </c>
      <c r="G102" s="112">
        <v>4</v>
      </c>
      <c r="H102" s="112">
        <v>8</v>
      </c>
      <c r="I102" s="112">
        <f t="shared" si="8"/>
        <v>12</v>
      </c>
    </row>
    <row r="103" spans="1:9" ht="20.100000000000001" customHeight="1" x14ac:dyDescent="0.35">
      <c r="A103" s="121" t="s">
        <v>117</v>
      </c>
      <c r="B103" s="122">
        <v>1161</v>
      </c>
      <c r="C103" s="122">
        <v>20309</v>
      </c>
      <c r="D103" s="112">
        <v>0</v>
      </c>
      <c r="E103" s="120">
        <v>0</v>
      </c>
      <c r="F103" s="112">
        <v>0</v>
      </c>
      <c r="G103" s="112">
        <v>2</v>
      </c>
      <c r="H103" s="112">
        <v>4</v>
      </c>
      <c r="I103" s="112">
        <f t="shared" si="8"/>
        <v>6</v>
      </c>
    </row>
    <row r="104" spans="1:9" ht="20.100000000000001" customHeight="1" x14ac:dyDescent="0.35">
      <c r="A104" s="121" t="s">
        <v>118</v>
      </c>
      <c r="B104" s="122">
        <v>2876</v>
      </c>
      <c r="C104" s="122">
        <v>58140</v>
      </c>
      <c r="D104" s="112">
        <v>3</v>
      </c>
      <c r="E104" s="120">
        <v>0</v>
      </c>
      <c r="F104" s="112">
        <v>0</v>
      </c>
      <c r="G104" s="112">
        <v>25</v>
      </c>
      <c r="H104" s="112">
        <v>57</v>
      </c>
      <c r="I104" s="112">
        <f t="shared" si="8"/>
        <v>85</v>
      </c>
    </row>
    <row r="105" spans="1:9" ht="20.100000000000001" customHeight="1" x14ac:dyDescent="0.35">
      <c r="A105" s="121" t="s">
        <v>119</v>
      </c>
      <c r="B105" s="122">
        <v>389</v>
      </c>
      <c r="C105" s="122">
        <v>6514</v>
      </c>
      <c r="D105" s="112">
        <v>0</v>
      </c>
      <c r="E105" s="120">
        <v>0</v>
      </c>
      <c r="F105" s="112">
        <v>0</v>
      </c>
      <c r="G105" s="112">
        <v>1</v>
      </c>
      <c r="H105" s="112">
        <v>4</v>
      </c>
      <c r="I105" s="112">
        <f t="shared" si="8"/>
        <v>5</v>
      </c>
    </row>
    <row r="106" spans="1:9" ht="20.100000000000001" customHeight="1" x14ac:dyDescent="0.35">
      <c r="A106" s="121" t="s">
        <v>120</v>
      </c>
      <c r="B106" s="122">
        <v>1361</v>
      </c>
      <c r="C106" s="122">
        <v>23197</v>
      </c>
      <c r="D106" s="112">
        <v>0</v>
      </c>
      <c r="E106" s="120">
        <v>0</v>
      </c>
      <c r="F106" s="112">
        <v>0</v>
      </c>
      <c r="G106" s="112">
        <v>10</v>
      </c>
      <c r="H106" s="112">
        <v>9</v>
      </c>
      <c r="I106" s="112">
        <f t="shared" si="8"/>
        <v>19</v>
      </c>
    </row>
    <row r="107" spans="1:9" ht="20.100000000000001" customHeight="1" x14ac:dyDescent="0.35">
      <c r="A107" s="121" t="s">
        <v>121</v>
      </c>
      <c r="B107" s="122">
        <v>1451</v>
      </c>
      <c r="C107" s="122">
        <v>37982</v>
      </c>
      <c r="D107" s="112">
        <v>0</v>
      </c>
      <c r="E107" s="112">
        <v>0</v>
      </c>
      <c r="F107" s="112">
        <v>0</v>
      </c>
      <c r="G107" s="112">
        <v>6</v>
      </c>
      <c r="H107" s="112">
        <v>18</v>
      </c>
      <c r="I107" s="112">
        <f t="shared" si="8"/>
        <v>24</v>
      </c>
    </row>
    <row r="108" spans="1:9" ht="20.100000000000001" customHeight="1" x14ac:dyDescent="0.35">
      <c r="A108" s="131" t="s">
        <v>122</v>
      </c>
      <c r="B108" s="132">
        <v>630</v>
      </c>
      <c r="C108" s="132">
        <v>7227</v>
      </c>
      <c r="D108" s="133">
        <v>0</v>
      </c>
      <c r="E108" s="133">
        <v>0</v>
      </c>
      <c r="F108" s="136">
        <v>0</v>
      </c>
      <c r="G108" s="136">
        <v>4</v>
      </c>
      <c r="H108" s="136">
        <v>1</v>
      </c>
      <c r="I108" s="136">
        <f t="shared" si="8"/>
        <v>5</v>
      </c>
    </row>
    <row r="109" spans="1:9" ht="20.100000000000001" customHeight="1" x14ac:dyDescent="0.35">
      <c r="A109" s="128" t="s">
        <v>123</v>
      </c>
      <c r="B109" s="117">
        <f>SUM(B105:B108,B77:B104)</f>
        <v>52978</v>
      </c>
      <c r="C109" s="117">
        <f>SUM(C105:C108,C77:C104)</f>
        <v>843013</v>
      </c>
      <c r="D109" s="105">
        <f>SUM(D77:D106,D107:D108)</f>
        <v>7</v>
      </c>
      <c r="E109" s="105">
        <f>SUM(E77:E106,E107:E108)</f>
        <v>0</v>
      </c>
      <c r="F109" s="105">
        <f>SUM(F77:F106,F107:F108)</f>
        <v>0</v>
      </c>
      <c r="G109" s="105">
        <f>SUM(G77:G106,G107:G108)</f>
        <v>171</v>
      </c>
      <c r="H109" s="105">
        <f>SUM(H77:H106,H107:H108)</f>
        <v>607</v>
      </c>
      <c r="I109" s="105">
        <f>SUM(I77:I104,I105:I108)</f>
        <v>785</v>
      </c>
    </row>
    <row r="110" spans="1:9" ht="20.100000000000001" customHeight="1" x14ac:dyDescent="0.35">
      <c r="A110" s="118" t="s">
        <v>124</v>
      </c>
      <c r="B110" s="119">
        <v>6648</v>
      </c>
      <c r="C110" s="119">
        <v>194827</v>
      </c>
      <c r="D110" s="120">
        <v>4</v>
      </c>
      <c r="E110" s="120">
        <v>0</v>
      </c>
      <c r="F110" s="109">
        <v>0</v>
      </c>
      <c r="G110" s="109">
        <v>24</v>
      </c>
      <c r="H110" s="109">
        <v>185</v>
      </c>
      <c r="I110" s="109">
        <f t="shared" ref="I110:I127" si="9">SUM(D110:H110)</f>
        <v>213</v>
      </c>
    </row>
    <row r="111" spans="1:9" ht="20.100000000000001" customHeight="1" x14ac:dyDescent="0.35">
      <c r="A111" s="118" t="s">
        <v>125</v>
      </c>
      <c r="B111" s="119">
        <v>1476</v>
      </c>
      <c r="C111" s="119">
        <v>39236</v>
      </c>
      <c r="D111" s="120">
        <v>0</v>
      </c>
      <c r="E111" s="120">
        <v>0</v>
      </c>
      <c r="F111" s="112">
        <v>0</v>
      </c>
      <c r="G111" s="112">
        <v>11</v>
      </c>
      <c r="H111" s="112">
        <v>42</v>
      </c>
      <c r="I111" s="112">
        <f t="shared" si="9"/>
        <v>53</v>
      </c>
    </row>
    <row r="112" spans="1:9" ht="20.100000000000001" customHeight="1" x14ac:dyDescent="0.35">
      <c r="A112" s="118" t="s">
        <v>126</v>
      </c>
      <c r="B112" s="119">
        <v>1045</v>
      </c>
      <c r="C112" s="119">
        <v>22197</v>
      </c>
      <c r="D112" s="120">
        <v>0</v>
      </c>
      <c r="E112" s="120">
        <v>0</v>
      </c>
      <c r="F112" s="112">
        <v>0</v>
      </c>
      <c r="G112" s="112">
        <v>2</v>
      </c>
      <c r="H112" s="112">
        <v>19</v>
      </c>
      <c r="I112" s="112">
        <f t="shared" si="9"/>
        <v>21</v>
      </c>
    </row>
    <row r="113" spans="1:9" ht="20.100000000000001" customHeight="1" x14ac:dyDescent="0.35">
      <c r="A113" s="121" t="s">
        <v>127</v>
      </c>
      <c r="B113" s="122">
        <v>1572</v>
      </c>
      <c r="C113" s="122">
        <v>32702</v>
      </c>
      <c r="D113" s="112">
        <v>2</v>
      </c>
      <c r="E113" s="120">
        <v>0</v>
      </c>
      <c r="F113" s="112">
        <v>0</v>
      </c>
      <c r="G113" s="112">
        <v>3</v>
      </c>
      <c r="H113" s="112">
        <v>2</v>
      </c>
      <c r="I113" s="112">
        <f t="shared" si="9"/>
        <v>7</v>
      </c>
    </row>
    <row r="114" spans="1:9" ht="20.100000000000001" customHeight="1" x14ac:dyDescent="0.35">
      <c r="A114" s="125" t="s">
        <v>128</v>
      </c>
      <c r="B114" s="126">
        <v>722</v>
      </c>
      <c r="C114" s="126">
        <v>14683</v>
      </c>
      <c r="D114" s="97">
        <v>1</v>
      </c>
      <c r="E114" s="120">
        <v>0</v>
      </c>
      <c r="F114" s="112">
        <v>1</v>
      </c>
      <c r="G114" s="112">
        <v>2</v>
      </c>
      <c r="H114" s="112">
        <v>0</v>
      </c>
      <c r="I114" s="112">
        <f t="shared" si="9"/>
        <v>4</v>
      </c>
    </row>
    <row r="115" spans="1:9" ht="20.100000000000001" customHeight="1" x14ac:dyDescent="0.35">
      <c r="A115" s="125" t="s">
        <v>129</v>
      </c>
      <c r="B115" s="126">
        <v>1865</v>
      </c>
      <c r="C115" s="126">
        <v>38775</v>
      </c>
      <c r="D115" s="97">
        <v>0</v>
      </c>
      <c r="E115" s="120">
        <v>0</v>
      </c>
      <c r="F115" s="112">
        <v>0</v>
      </c>
      <c r="G115" s="112">
        <v>5</v>
      </c>
      <c r="H115" s="112">
        <v>5</v>
      </c>
      <c r="I115" s="112">
        <f t="shared" si="9"/>
        <v>10</v>
      </c>
    </row>
    <row r="116" spans="1:9" ht="20.100000000000001" customHeight="1" x14ac:dyDescent="0.35">
      <c r="A116" s="125" t="s">
        <v>130</v>
      </c>
      <c r="B116" s="126">
        <v>338</v>
      </c>
      <c r="C116" s="126">
        <v>5214</v>
      </c>
      <c r="D116" s="97">
        <v>0</v>
      </c>
      <c r="E116" s="120">
        <v>0</v>
      </c>
      <c r="F116" s="112">
        <v>0</v>
      </c>
      <c r="G116" s="112">
        <v>1</v>
      </c>
      <c r="H116" s="112">
        <v>2</v>
      </c>
      <c r="I116" s="112">
        <f t="shared" si="9"/>
        <v>3</v>
      </c>
    </row>
    <row r="117" spans="1:9" ht="20.100000000000001" customHeight="1" x14ac:dyDescent="0.35">
      <c r="A117" s="121" t="s">
        <v>131</v>
      </c>
      <c r="B117" s="122">
        <v>1824</v>
      </c>
      <c r="C117" s="122">
        <v>34405</v>
      </c>
      <c r="D117" s="97">
        <v>0</v>
      </c>
      <c r="E117" s="120">
        <v>0</v>
      </c>
      <c r="F117" s="112">
        <v>0</v>
      </c>
      <c r="G117" s="112">
        <v>6</v>
      </c>
      <c r="H117" s="112">
        <v>5</v>
      </c>
      <c r="I117" s="112">
        <f t="shared" si="9"/>
        <v>11</v>
      </c>
    </row>
    <row r="118" spans="1:9" ht="20.100000000000001" customHeight="1" x14ac:dyDescent="0.35">
      <c r="A118" s="121" t="s">
        <v>132</v>
      </c>
      <c r="B118" s="122">
        <v>3118</v>
      </c>
      <c r="C118" s="122">
        <v>69094</v>
      </c>
      <c r="D118" s="97">
        <v>0</v>
      </c>
      <c r="E118" s="120">
        <v>0</v>
      </c>
      <c r="F118" s="112">
        <v>0</v>
      </c>
      <c r="G118" s="112">
        <v>9</v>
      </c>
      <c r="H118" s="112">
        <v>13</v>
      </c>
      <c r="I118" s="112">
        <f t="shared" si="9"/>
        <v>22</v>
      </c>
    </row>
    <row r="119" spans="1:9" s="17" customFormat="1" ht="20.100000000000001" customHeight="1" x14ac:dyDescent="0.35">
      <c r="A119" s="121" t="s">
        <v>133</v>
      </c>
      <c r="B119" s="122">
        <v>368</v>
      </c>
      <c r="C119" s="122">
        <v>8262</v>
      </c>
      <c r="D119" s="97">
        <v>0</v>
      </c>
      <c r="E119" s="120">
        <v>0</v>
      </c>
      <c r="F119" s="112">
        <v>0</v>
      </c>
      <c r="G119" s="123">
        <v>1</v>
      </c>
      <c r="H119" s="123">
        <v>4</v>
      </c>
      <c r="I119" s="123">
        <f t="shared" si="9"/>
        <v>5</v>
      </c>
    </row>
    <row r="120" spans="1:9" ht="20.100000000000001" customHeight="1" x14ac:dyDescent="0.35">
      <c r="A120" s="121" t="s">
        <v>134</v>
      </c>
      <c r="B120" s="122">
        <v>798</v>
      </c>
      <c r="C120" s="122">
        <v>15715</v>
      </c>
      <c r="D120" s="97">
        <v>2</v>
      </c>
      <c r="E120" s="120">
        <v>0</v>
      </c>
      <c r="F120" s="112">
        <v>0</v>
      </c>
      <c r="G120" s="112">
        <v>1</v>
      </c>
      <c r="H120" s="112">
        <v>1</v>
      </c>
      <c r="I120" s="112">
        <f t="shared" si="9"/>
        <v>4</v>
      </c>
    </row>
    <row r="121" spans="1:9" ht="20.100000000000001" customHeight="1" x14ac:dyDescent="0.35">
      <c r="A121" s="121" t="s">
        <v>135</v>
      </c>
      <c r="B121" s="122">
        <v>1718</v>
      </c>
      <c r="C121" s="122">
        <v>33605</v>
      </c>
      <c r="D121" s="97">
        <v>0</v>
      </c>
      <c r="E121" s="120">
        <v>0</v>
      </c>
      <c r="F121" s="112">
        <v>0</v>
      </c>
      <c r="G121" s="112">
        <v>5</v>
      </c>
      <c r="H121" s="112">
        <v>1</v>
      </c>
      <c r="I121" s="112">
        <f t="shared" si="9"/>
        <v>6</v>
      </c>
    </row>
    <row r="122" spans="1:9" ht="20.100000000000001" customHeight="1" x14ac:dyDescent="0.35">
      <c r="A122" s="121" t="s">
        <v>136</v>
      </c>
      <c r="B122" s="122">
        <v>548</v>
      </c>
      <c r="C122" s="122">
        <v>10474</v>
      </c>
      <c r="D122" s="97">
        <v>0</v>
      </c>
      <c r="E122" s="120">
        <v>0</v>
      </c>
      <c r="F122" s="112">
        <v>0</v>
      </c>
      <c r="G122" s="112">
        <v>0</v>
      </c>
      <c r="H122" s="112">
        <v>0</v>
      </c>
      <c r="I122" s="112">
        <f t="shared" si="9"/>
        <v>0</v>
      </c>
    </row>
    <row r="123" spans="1:9" ht="20.100000000000001" customHeight="1" x14ac:dyDescent="0.35">
      <c r="A123" s="121" t="s">
        <v>137</v>
      </c>
      <c r="B123" s="122">
        <v>497</v>
      </c>
      <c r="C123" s="122">
        <v>10176</v>
      </c>
      <c r="D123" s="97">
        <v>0</v>
      </c>
      <c r="E123" s="120">
        <v>0</v>
      </c>
      <c r="F123" s="112">
        <v>0</v>
      </c>
      <c r="G123" s="112">
        <v>0</v>
      </c>
      <c r="H123" s="112">
        <v>1</v>
      </c>
      <c r="I123" s="112">
        <f t="shared" si="9"/>
        <v>1</v>
      </c>
    </row>
    <row r="124" spans="1:9" ht="20.100000000000001" customHeight="1" x14ac:dyDescent="0.35">
      <c r="A124" s="121" t="s">
        <v>138</v>
      </c>
      <c r="B124" s="122">
        <v>734</v>
      </c>
      <c r="C124" s="122">
        <v>15426</v>
      </c>
      <c r="D124" s="97">
        <v>0</v>
      </c>
      <c r="E124" s="120">
        <v>0</v>
      </c>
      <c r="F124" s="112">
        <v>0</v>
      </c>
      <c r="G124" s="112">
        <v>2</v>
      </c>
      <c r="H124" s="112">
        <v>6</v>
      </c>
      <c r="I124" s="112">
        <f t="shared" si="9"/>
        <v>8</v>
      </c>
    </row>
    <row r="125" spans="1:9" s="17" customFormat="1" ht="20.100000000000001" customHeight="1" x14ac:dyDescent="0.35">
      <c r="A125" s="121" t="s">
        <v>139</v>
      </c>
      <c r="B125" s="122">
        <v>4663</v>
      </c>
      <c r="C125" s="122">
        <v>116227</v>
      </c>
      <c r="D125" s="97">
        <v>1</v>
      </c>
      <c r="E125" s="124">
        <v>0</v>
      </c>
      <c r="F125" s="112">
        <v>0</v>
      </c>
      <c r="G125" s="123">
        <v>16</v>
      </c>
      <c r="H125" s="123">
        <v>76</v>
      </c>
      <c r="I125" s="123">
        <f t="shared" si="9"/>
        <v>93</v>
      </c>
    </row>
    <row r="126" spans="1:9" ht="20.100000000000001" customHeight="1" x14ac:dyDescent="0.35">
      <c r="A126" s="121" t="s">
        <v>140</v>
      </c>
      <c r="B126" s="122">
        <v>512</v>
      </c>
      <c r="C126" s="122">
        <v>12128</v>
      </c>
      <c r="D126" s="97">
        <v>0</v>
      </c>
      <c r="E126" s="112">
        <v>0</v>
      </c>
      <c r="F126" s="112">
        <v>0</v>
      </c>
      <c r="G126" s="112">
        <v>1</v>
      </c>
      <c r="H126" s="112">
        <v>8</v>
      </c>
      <c r="I126" s="112">
        <f t="shared" si="9"/>
        <v>9</v>
      </c>
    </row>
    <row r="127" spans="1:9" ht="20.100000000000001" customHeight="1" x14ac:dyDescent="0.35">
      <c r="A127" s="121" t="s">
        <v>141</v>
      </c>
      <c r="B127" s="122">
        <v>717</v>
      </c>
      <c r="C127" s="122">
        <v>14994</v>
      </c>
      <c r="D127" s="97">
        <v>0</v>
      </c>
      <c r="E127" s="112">
        <v>0</v>
      </c>
      <c r="F127" s="112">
        <v>0</v>
      </c>
      <c r="G127" s="112">
        <v>5</v>
      </c>
      <c r="H127" s="112">
        <v>0</v>
      </c>
      <c r="I127" s="112">
        <f t="shared" si="9"/>
        <v>5</v>
      </c>
    </row>
    <row r="128" spans="1:9" ht="23.25" x14ac:dyDescent="0.35">
      <c r="A128" s="169" t="s">
        <v>200</v>
      </c>
      <c r="B128" s="169"/>
      <c r="C128" s="169"/>
      <c r="D128" s="169"/>
      <c r="E128" s="169"/>
      <c r="F128" s="169"/>
      <c r="G128" s="169"/>
      <c r="H128" s="169"/>
      <c r="I128" s="169"/>
    </row>
    <row r="129" spans="1:9" ht="23.25" x14ac:dyDescent="0.3">
      <c r="A129" s="170" t="s">
        <v>205</v>
      </c>
      <c r="B129" s="170"/>
      <c r="C129" s="170"/>
      <c r="D129" s="170"/>
      <c r="E129" s="170"/>
      <c r="F129" s="170"/>
      <c r="G129" s="170"/>
      <c r="H129" s="170"/>
      <c r="I129" s="170"/>
    </row>
    <row r="130" spans="1:9" ht="20.100000000000001" customHeight="1" x14ac:dyDescent="0.35">
      <c r="A130" s="171" t="s">
        <v>26</v>
      </c>
      <c r="B130" s="174" t="s">
        <v>27</v>
      </c>
      <c r="C130" s="174" t="s">
        <v>28</v>
      </c>
      <c r="D130" s="168" t="s">
        <v>210</v>
      </c>
      <c r="E130" s="168"/>
      <c r="F130" s="168"/>
      <c r="G130" s="168"/>
      <c r="H130" s="168"/>
      <c r="I130" s="165" t="s">
        <v>6</v>
      </c>
    </row>
    <row r="131" spans="1:9" ht="20.100000000000001" customHeight="1" x14ac:dyDescent="0.35">
      <c r="A131" s="172"/>
      <c r="B131" s="172"/>
      <c r="C131" s="172"/>
      <c r="D131" s="165" t="s">
        <v>2</v>
      </c>
      <c r="E131" s="175" t="s">
        <v>29</v>
      </c>
      <c r="F131" s="81" t="s">
        <v>30</v>
      </c>
      <c r="G131" s="81" t="s">
        <v>5</v>
      </c>
      <c r="H131" s="81" t="s">
        <v>5</v>
      </c>
      <c r="I131" s="166"/>
    </row>
    <row r="132" spans="1:9" ht="20.100000000000001" customHeight="1" x14ac:dyDescent="0.35">
      <c r="A132" s="172"/>
      <c r="B132" s="172"/>
      <c r="C132" s="172"/>
      <c r="D132" s="166"/>
      <c r="E132" s="176"/>
      <c r="F132" s="82" t="s">
        <v>31</v>
      </c>
      <c r="G132" s="82" t="s">
        <v>32</v>
      </c>
      <c r="H132" s="82" t="s">
        <v>33</v>
      </c>
      <c r="I132" s="166"/>
    </row>
    <row r="133" spans="1:9" ht="20.100000000000001" customHeight="1" x14ac:dyDescent="0.35">
      <c r="A133" s="173"/>
      <c r="B133" s="173"/>
      <c r="C133" s="173"/>
      <c r="D133" s="167"/>
      <c r="E133" s="167"/>
      <c r="F133" s="83" t="s">
        <v>7</v>
      </c>
      <c r="G133" s="106" t="s">
        <v>34</v>
      </c>
      <c r="H133" s="83" t="s">
        <v>34</v>
      </c>
      <c r="I133" s="167"/>
    </row>
    <row r="134" spans="1:9" ht="20.100000000000001" customHeight="1" x14ac:dyDescent="0.35">
      <c r="A134" s="118" t="s">
        <v>142</v>
      </c>
      <c r="B134" s="119">
        <v>3512</v>
      </c>
      <c r="C134" s="119">
        <v>60904</v>
      </c>
      <c r="D134" s="97">
        <v>0</v>
      </c>
      <c r="E134" s="120">
        <v>0</v>
      </c>
      <c r="F134" s="112">
        <v>0</v>
      </c>
      <c r="G134" s="120">
        <v>10</v>
      </c>
      <c r="H134" s="120">
        <v>11</v>
      </c>
      <c r="I134" s="120">
        <f t="shared" ref="I134:I145" si="10">SUM(D134:H134)</f>
        <v>21</v>
      </c>
    </row>
    <row r="135" spans="1:9" ht="20.100000000000001" customHeight="1" x14ac:dyDescent="0.35">
      <c r="A135" s="121" t="s">
        <v>143</v>
      </c>
      <c r="B135" s="122">
        <v>377</v>
      </c>
      <c r="C135" s="122">
        <v>7032</v>
      </c>
      <c r="D135" s="97">
        <v>0</v>
      </c>
      <c r="E135" s="120">
        <v>0</v>
      </c>
      <c r="F135" s="112">
        <v>0</v>
      </c>
      <c r="G135" s="112">
        <v>2</v>
      </c>
      <c r="H135" s="112">
        <v>2</v>
      </c>
      <c r="I135" s="120">
        <f t="shared" si="10"/>
        <v>4</v>
      </c>
    </row>
    <row r="136" spans="1:9" ht="20.100000000000001" customHeight="1" x14ac:dyDescent="0.35">
      <c r="A136" s="121" t="s">
        <v>144</v>
      </c>
      <c r="B136" s="122">
        <v>1437</v>
      </c>
      <c r="C136" s="122">
        <v>22968</v>
      </c>
      <c r="D136" s="112">
        <v>0</v>
      </c>
      <c r="E136" s="112">
        <v>0</v>
      </c>
      <c r="F136" s="112">
        <v>0</v>
      </c>
      <c r="G136" s="112">
        <v>0</v>
      </c>
      <c r="H136" s="112">
        <v>4</v>
      </c>
      <c r="I136" s="112">
        <f t="shared" si="10"/>
        <v>4</v>
      </c>
    </row>
    <row r="137" spans="1:9" ht="20.100000000000001" customHeight="1" x14ac:dyDescent="0.35">
      <c r="A137" s="118" t="s">
        <v>145</v>
      </c>
      <c r="B137" s="119">
        <v>1338</v>
      </c>
      <c r="C137" s="119">
        <v>17363</v>
      </c>
      <c r="D137" s="120">
        <v>0</v>
      </c>
      <c r="E137" s="120">
        <v>0</v>
      </c>
      <c r="F137" s="112">
        <v>0</v>
      </c>
      <c r="G137" s="120">
        <v>4</v>
      </c>
      <c r="H137" s="120">
        <v>7</v>
      </c>
      <c r="I137" s="120">
        <f t="shared" si="10"/>
        <v>11</v>
      </c>
    </row>
    <row r="138" spans="1:9" ht="20.100000000000001" customHeight="1" x14ac:dyDescent="0.35">
      <c r="A138" s="121" t="s">
        <v>146</v>
      </c>
      <c r="B138" s="122">
        <v>1647</v>
      </c>
      <c r="C138" s="122">
        <v>32738</v>
      </c>
      <c r="D138" s="112">
        <v>1</v>
      </c>
      <c r="E138" s="120">
        <v>0</v>
      </c>
      <c r="F138" s="112">
        <v>0</v>
      </c>
      <c r="G138" s="112">
        <v>10</v>
      </c>
      <c r="H138" s="112">
        <v>11</v>
      </c>
      <c r="I138" s="112">
        <f t="shared" si="10"/>
        <v>22</v>
      </c>
    </row>
    <row r="139" spans="1:9" ht="20.100000000000001" customHeight="1" x14ac:dyDescent="0.35">
      <c r="A139" s="121" t="s">
        <v>147</v>
      </c>
      <c r="B139" s="122">
        <v>1875</v>
      </c>
      <c r="C139" s="122">
        <v>33077</v>
      </c>
      <c r="D139" s="112">
        <v>0</v>
      </c>
      <c r="E139" s="120">
        <v>0</v>
      </c>
      <c r="F139" s="112">
        <v>0</v>
      </c>
      <c r="G139" s="112">
        <v>8</v>
      </c>
      <c r="H139" s="112">
        <v>12</v>
      </c>
      <c r="I139" s="112">
        <f t="shared" si="10"/>
        <v>20</v>
      </c>
    </row>
    <row r="140" spans="1:9" ht="20.100000000000001" customHeight="1" x14ac:dyDescent="0.35">
      <c r="A140" s="121" t="s">
        <v>148</v>
      </c>
      <c r="B140" s="122">
        <v>389</v>
      </c>
      <c r="C140" s="122">
        <v>6570</v>
      </c>
      <c r="D140" s="112">
        <v>0</v>
      </c>
      <c r="E140" s="120">
        <v>0</v>
      </c>
      <c r="F140" s="112">
        <v>0</v>
      </c>
      <c r="G140" s="112">
        <v>0</v>
      </c>
      <c r="H140" s="112">
        <v>2</v>
      </c>
      <c r="I140" s="112">
        <f t="shared" si="10"/>
        <v>2</v>
      </c>
    </row>
    <row r="141" spans="1:9" ht="20.100000000000001" customHeight="1" x14ac:dyDescent="0.35">
      <c r="A141" s="121" t="s">
        <v>149</v>
      </c>
      <c r="B141" s="122">
        <v>1324</v>
      </c>
      <c r="C141" s="122">
        <v>28361</v>
      </c>
      <c r="D141" s="112">
        <v>0</v>
      </c>
      <c r="E141" s="120">
        <v>0</v>
      </c>
      <c r="F141" s="112">
        <v>0</v>
      </c>
      <c r="G141" s="112">
        <v>3</v>
      </c>
      <c r="H141" s="112">
        <v>5</v>
      </c>
      <c r="I141" s="112">
        <f t="shared" si="10"/>
        <v>8</v>
      </c>
    </row>
    <row r="142" spans="1:9" ht="20.100000000000001" customHeight="1" x14ac:dyDescent="0.35">
      <c r="A142" s="121" t="s">
        <v>150</v>
      </c>
      <c r="B142" s="122">
        <v>1373</v>
      </c>
      <c r="C142" s="122">
        <v>27415</v>
      </c>
      <c r="D142" s="112">
        <v>0</v>
      </c>
      <c r="E142" s="120">
        <v>0</v>
      </c>
      <c r="F142" s="112">
        <v>0</v>
      </c>
      <c r="G142" s="112">
        <v>1</v>
      </c>
      <c r="H142" s="112">
        <v>3</v>
      </c>
      <c r="I142" s="112">
        <f t="shared" si="10"/>
        <v>4</v>
      </c>
    </row>
    <row r="143" spans="1:9" ht="20.100000000000001" customHeight="1" x14ac:dyDescent="0.35">
      <c r="A143" s="121" t="s">
        <v>151</v>
      </c>
      <c r="B143" s="122">
        <v>633</v>
      </c>
      <c r="C143" s="122">
        <v>9972</v>
      </c>
      <c r="D143" s="112">
        <v>0</v>
      </c>
      <c r="E143" s="112">
        <v>0</v>
      </c>
      <c r="F143" s="112">
        <v>0</v>
      </c>
      <c r="G143" s="112">
        <v>4</v>
      </c>
      <c r="H143" s="112">
        <v>0</v>
      </c>
      <c r="I143" s="112">
        <f t="shared" si="10"/>
        <v>4</v>
      </c>
    </row>
    <row r="144" spans="1:9" ht="20.100000000000001" customHeight="1" x14ac:dyDescent="0.35">
      <c r="A144" s="121" t="s">
        <v>152</v>
      </c>
      <c r="B144" s="122">
        <v>1069</v>
      </c>
      <c r="C144" s="122">
        <v>20704</v>
      </c>
      <c r="D144" s="112">
        <v>0</v>
      </c>
      <c r="E144" s="120">
        <v>0</v>
      </c>
      <c r="F144" s="112">
        <v>0</v>
      </c>
      <c r="G144" s="112">
        <v>1</v>
      </c>
      <c r="H144" s="112">
        <v>1</v>
      </c>
      <c r="I144" s="112">
        <f t="shared" si="10"/>
        <v>2</v>
      </c>
    </row>
    <row r="145" spans="1:9" ht="20.100000000000001" customHeight="1" x14ac:dyDescent="0.35">
      <c r="A145" s="125" t="s">
        <v>153</v>
      </c>
      <c r="B145" s="126">
        <v>1067</v>
      </c>
      <c r="C145" s="126">
        <v>15010</v>
      </c>
      <c r="D145" s="97">
        <v>0</v>
      </c>
      <c r="E145" s="97">
        <v>0</v>
      </c>
      <c r="F145" s="115">
        <v>0</v>
      </c>
      <c r="G145" s="115">
        <v>2</v>
      </c>
      <c r="H145" s="115">
        <v>5</v>
      </c>
      <c r="I145" s="115">
        <f t="shared" si="10"/>
        <v>7</v>
      </c>
    </row>
    <row r="146" spans="1:9" ht="20.100000000000001" customHeight="1" x14ac:dyDescent="0.35">
      <c r="A146" s="128" t="s">
        <v>154</v>
      </c>
      <c r="B146" s="117">
        <f t="shared" ref="B146:I146" si="11">SUM(B110:B138,B139:B145)</f>
        <v>45204</v>
      </c>
      <c r="C146" s="117">
        <f t="shared" si="11"/>
        <v>970254</v>
      </c>
      <c r="D146" s="105">
        <f t="shared" si="11"/>
        <v>11</v>
      </c>
      <c r="E146" s="105">
        <f t="shared" si="11"/>
        <v>0</v>
      </c>
      <c r="F146" s="105">
        <f t="shared" si="11"/>
        <v>1</v>
      </c>
      <c r="G146" s="105">
        <f t="shared" si="11"/>
        <v>139</v>
      </c>
      <c r="H146" s="105">
        <f t="shared" si="11"/>
        <v>433</v>
      </c>
      <c r="I146" s="105">
        <f t="shared" si="11"/>
        <v>584</v>
      </c>
    </row>
    <row r="147" spans="1:9" ht="20.100000000000001" customHeight="1" x14ac:dyDescent="0.35">
      <c r="A147" s="137" t="s">
        <v>155</v>
      </c>
      <c r="B147" s="138">
        <v>2367</v>
      </c>
      <c r="C147" s="138">
        <v>39886</v>
      </c>
      <c r="D147" s="109">
        <v>0</v>
      </c>
      <c r="E147" s="109">
        <v>0</v>
      </c>
      <c r="F147" s="109">
        <v>0</v>
      </c>
      <c r="G147" s="109">
        <v>20</v>
      </c>
      <c r="H147" s="109">
        <v>11</v>
      </c>
      <c r="I147" s="109">
        <f t="shared" ref="I147:I165" si="12">SUM(D147:H147)</f>
        <v>31</v>
      </c>
    </row>
    <row r="148" spans="1:9" ht="20.100000000000001" customHeight="1" x14ac:dyDescent="0.35">
      <c r="A148" s="118" t="s">
        <v>156</v>
      </c>
      <c r="B148" s="119">
        <v>959</v>
      </c>
      <c r="C148" s="119">
        <v>20621</v>
      </c>
      <c r="D148" s="120">
        <v>0</v>
      </c>
      <c r="E148" s="112">
        <v>0</v>
      </c>
      <c r="F148" s="112">
        <v>0</v>
      </c>
      <c r="G148" s="112">
        <v>11</v>
      </c>
      <c r="H148" s="112">
        <v>24</v>
      </c>
      <c r="I148" s="112">
        <f t="shared" si="12"/>
        <v>35</v>
      </c>
    </row>
    <row r="149" spans="1:9" ht="20.100000000000001" customHeight="1" x14ac:dyDescent="0.35">
      <c r="A149" s="118" t="s">
        <v>157</v>
      </c>
      <c r="B149" s="119">
        <v>551</v>
      </c>
      <c r="C149" s="119">
        <v>8574</v>
      </c>
      <c r="D149" s="120">
        <v>0</v>
      </c>
      <c r="E149" s="112">
        <v>0</v>
      </c>
      <c r="F149" s="112">
        <v>0</v>
      </c>
      <c r="G149" s="112">
        <v>7</v>
      </c>
      <c r="H149" s="112">
        <v>26</v>
      </c>
      <c r="I149" s="112">
        <f t="shared" si="12"/>
        <v>33</v>
      </c>
    </row>
    <row r="150" spans="1:9" ht="20.100000000000001" customHeight="1" x14ac:dyDescent="0.35">
      <c r="A150" s="121" t="s">
        <v>158</v>
      </c>
      <c r="B150" s="122">
        <v>2480</v>
      </c>
      <c r="C150" s="122">
        <v>41521</v>
      </c>
      <c r="D150" s="112">
        <v>0</v>
      </c>
      <c r="E150" s="112">
        <v>0</v>
      </c>
      <c r="F150" s="112">
        <v>0</v>
      </c>
      <c r="G150" s="112">
        <v>8</v>
      </c>
      <c r="H150" s="112">
        <v>28</v>
      </c>
      <c r="I150" s="112">
        <f t="shared" si="12"/>
        <v>36</v>
      </c>
    </row>
    <row r="151" spans="1:9" ht="20.100000000000001" customHeight="1" x14ac:dyDescent="0.35">
      <c r="A151" s="121" t="s">
        <v>159</v>
      </c>
      <c r="B151" s="122">
        <v>551</v>
      </c>
      <c r="C151" s="122">
        <v>8007</v>
      </c>
      <c r="D151" s="112">
        <v>0</v>
      </c>
      <c r="E151" s="112">
        <v>0</v>
      </c>
      <c r="F151" s="112">
        <v>0</v>
      </c>
      <c r="G151" s="112">
        <v>8</v>
      </c>
      <c r="H151" s="112">
        <v>5</v>
      </c>
      <c r="I151" s="112">
        <f t="shared" si="12"/>
        <v>13</v>
      </c>
    </row>
    <row r="152" spans="1:9" ht="20.100000000000001" customHeight="1" x14ac:dyDescent="0.35">
      <c r="A152" s="121" t="s">
        <v>160</v>
      </c>
      <c r="B152" s="122">
        <v>1314</v>
      </c>
      <c r="C152" s="122">
        <v>27059</v>
      </c>
      <c r="D152" s="112">
        <v>0</v>
      </c>
      <c r="E152" s="112">
        <v>0</v>
      </c>
      <c r="F152" s="112">
        <v>1</v>
      </c>
      <c r="G152" s="112">
        <v>6</v>
      </c>
      <c r="H152" s="112">
        <v>30</v>
      </c>
      <c r="I152" s="112">
        <f t="shared" si="12"/>
        <v>37</v>
      </c>
    </row>
    <row r="153" spans="1:9" ht="20.100000000000001" customHeight="1" x14ac:dyDescent="0.35">
      <c r="A153" s="125" t="s">
        <v>161</v>
      </c>
      <c r="B153" s="126">
        <v>8721</v>
      </c>
      <c r="C153" s="126">
        <v>106405</v>
      </c>
      <c r="D153" s="97">
        <v>1</v>
      </c>
      <c r="E153" s="112">
        <v>0</v>
      </c>
      <c r="F153" s="112">
        <v>0</v>
      </c>
      <c r="G153" s="112">
        <v>52</v>
      </c>
      <c r="H153" s="112">
        <v>116</v>
      </c>
      <c r="I153" s="112">
        <f t="shared" si="12"/>
        <v>169</v>
      </c>
    </row>
    <row r="154" spans="1:9" ht="20.100000000000001" customHeight="1" x14ac:dyDescent="0.35">
      <c r="A154" s="125" t="s">
        <v>162</v>
      </c>
      <c r="B154" s="126">
        <v>5239</v>
      </c>
      <c r="C154" s="126">
        <v>86553</v>
      </c>
      <c r="D154" s="97">
        <v>0</v>
      </c>
      <c r="E154" s="112">
        <v>0</v>
      </c>
      <c r="F154" s="112">
        <v>0</v>
      </c>
      <c r="G154" s="112">
        <v>35</v>
      </c>
      <c r="H154" s="112">
        <v>162</v>
      </c>
      <c r="I154" s="112">
        <f t="shared" si="12"/>
        <v>197</v>
      </c>
    </row>
    <row r="155" spans="1:9" ht="20.100000000000001" customHeight="1" x14ac:dyDescent="0.35">
      <c r="A155" s="121" t="s">
        <v>163</v>
      </c>
      <c r="B155" s="122">
        <v>3927</v>
      </c>
      <c r="C155" s="122">
        <v>88795</v>
      </c>
      <c r="D155" s="112">
        <v>1</v>
      </c>
      <c r="E155" s="112">
        <v>0</v>
      </c>
      <c r="F155" s="112">
        <v>0</v>
      </c>
      <c r="G155" s="112">
        <v>56</v>
      </c>
      <c r="H155" s="112">
        <v>62</v>
      </c>
      <c r="I155" s="112">
        <f t="shared" si="12"/>
        <v>119</v>
      </c>
    </row>
    <row r="156" spans="1:9" ht="20.100000000000001" customHeight="1" x14ac:dyDescent="0.35">
      <c r="A156" s="121" t="s">
        <v>164</v>
      </c>
      <c r="B156" s="122">
        <v>4695</v>
      </c>
      <c r="C156" s="122">
        <v>42058</v>
      </c>
      <c r="D156" s="112">
        <v>0</v>
      </c>
      <c r="E156" s="112">
        <v>0</v>
      </c>
      <c r="F156" s="112">
        <v>0</v>
      </c>
      <c r="G156" s="112">
        <v>6</v>
      </c>
      <c r="H156" s="112">
        <v>64</v>
      </c>
      <c r="I156" s="112">
        <f t="shared" si="12"/>
        <v>70</v>
      </c>
    </row>
    <row r="157" spans="1:9" ht="20.100000000000001" customHeight="1" x14ac:dyDescent="0.35">
      <c r="A157" s="121" t="s">
        <v>165</v>
      </c>
      <c r="B157" s="122">
        <v>2045</v>
      </c>
      <c r="C157" s="122">
        <v>26272</v>
      </c>
      <c r="D157" s="112">
        <v>0</v>
      </c>
      <c r="E157" s="112">
        <v>0</v>
      </c>
      <c r="F157" s="112">
        <v>0</v>
      </c>
      <c r="G157" s="112">
        <v>0</v>
      </c>
      <c r="H157" s="112">
        <v>17</v>
      </c>
      <c r="I157" s="112">
        <f t="shared" si="12"/>
        <v>17</v>
      </c>
    </row>
    <row r="158" spans="1:9" ht="20.100000000000001" customHeight="1" x14ac:dyDescent="0.35">
      <c r="A158" s="121" t="s">
        <v>166</v>
      </c>
      <c r="B158" s="122">
        <v>2108</v>
      </c>
      <c r="C158" s="122">
        <v>36395</v>
      </c>
      <c r="D158" s="112">
        <v>2</v>
      </c>
      <c r="E158" s="112">
        <v>0</v>
      </c>
      <c r="F158" s="112">
        <v>0</v>
      </c>
      <c r="G158" s="112">
        <v>8</v>
      </c>
      <c r="H158" s="112">
        <v>7</v>
      </c>
      <c r="I158" s="112">
        <f t="shared" si="12"/>
        <v>17</v>
      </c>
    </row>
    <row r="159" spans="1:9" ht="20.100000000000001" customHeight="1" x14ac:dyDescent="0.35">
      <c r="A159" s="121" t="s">
        <v>167</v>
      </c>
      <c r="B159" s="122">
        <v>1871</v>
      </c>
      <c r="C159" s="122">
        <v>53417</v>
      </c>
      <c r="D159" s="112">
        <v>0</v>
      </c>
      <c r="E159" s="112">
        <v>0</v>
      </c>
      <c r="F159" s="112">
        <v>0</v>
      </c>
      <c r="G159" s="112">
        <v>20</v>
      </c>
      <c r="H159" s="112">
        <v>43</v>
      </c>
      <c r="I159" s="112">
        <f t="shared" si="12"/>
        <v>63</v>
      </c>
    </row>
    <row r="160" spans="1:9" ht="20.100000000000001" customHeight="1" x14ac:dyDescent="0.35">
      <c r="A160" s="121" t="s">
        <v>168</v>
      </c>
      <c r="B160" s="122">
        <v>6376</v>
      </c>
      <c r="C160" s="122">
        <v>123175</v>
      </c>
      <c r="D160" s="112">
        <v>3</v>
      </c>
      <c r="E160" s="112">
        <v>0</v>
      </c>
      <c r="F160" s="112">
        <v>0</v>
      </c>
      <c r="G160" s="112">
        <v>81</v>
      </c>
      <c r="H160" s="112">
        <v>114</v>
      </c>
      <c r="I160" s="112">
        <f t="shared" si="12"/>
        <v>198</v>
      </c>
    </row>
    <row r="161" spans="1:9" ht="20.100000000000001" customHeight="1" x14ac:dyDescent="0.35">
      <c r="A161" s="121" t="s">
        <v>169</v>
      </c>
      <c r="B161" s="122">
        <v>812</v>
      </c>
      <c r="C161" s="122">
        <v>23712</v>
      </c>
      <c r="D161" s="112">
        <v>0</v>
      </c>
      <c r="E161" s="112">
        <v>0</v>
      </c>
      <c r="F161" s="112">
        <v>0</v>
      </c>
      <c r="G161" s="112">
        <v>16</v>
      </c>
      <c r="H161" s="112">
        <v>42</v>
      </c>
      <c r="I161" s="112">
        <f t="shared" si="12"/>
        <v>58</v>
      </c>
    </row>
    <row r="162" spans="1:9" ht="20.100000000000001" customHeight="1" x14ac:dyDescent="0.35">
      <c r="A162" s="121" t="s">
        <v>170</v>
      </c>
      <c r="B162" s="122">
        <v>735</v>
      </c>
      <c r="C162" s="122">
        <v>13968</v>
      </c>
      <c r="D162" s="112">
        <v>2</v>
      </c>
      <c r="E162" s="112">
        <v>0</v>
      </c>
      <c r="F162" s="112">
        <v>0</v>
      </c>
      <c r="G162" s="112">
        <v>21</v>
      </c>
      <c r="H162" s="112">
        <v>10</v>
      </c>
      <c r="I162" s="112">
        <f t="shared" si="12"/>
        <v>33</v>
      </c>
    </row>
    <row r="163" spans="1:9" ht="20.100000000000001" customHeight="1" x14ac:dyDescent="0.35">
      <c r="A163" s="121" t="s">
        <v>171</v>
      </c>
      <c r="B163" s="122">
        <v>1980</v>
      </c>
      <c r="C163" s="122">
        <v>37239</v>
      </c>
      <c r="D163" s="112">
        <v>0</v>
      </c>
      <c r="E163" s="112">
        <v>0</v>
      </c>
      <c r="F163" s="112">
        <v>0</v>
      </c>
      <c r="G163" s="112">
        <v>27</v>
      </c>
      <c r="H163" s="112">
        <v>46</v>
      </c>
      <c r="I163" s="112">
        <f t="shared" si="12"/>
        <v>73</v>
      </c>
    </row>
    <row r="164" spans="1:9" s="17" customFormat="1" ht="20.100000000000001" customHeight="1" x14ac:dyDescent="0.35">
      <c r="A164" s="121" t="s">
        <v>172</v>
      </c>
      <c r="B164" s="122">
        <v>329</v>
      </c>
      <c r="C164" s="122">
        <v>6790</v>
      </c>
      <c r="D164" s="123">
        <v>0</v>
      </c>
      <c r="E164" s="123">
        <v>0</v>
      </c>
      <c r="F164" s="123">
        <v>0</v>
      </c>
      <c r="G164" s="123">
        <v>5</v>
      </c>
      <c r="H164" s="123">
        <v>17</v>
      </c>
      <c r="I164" s="123">
        <f t="shared" si="12"/>
        <v>22</v>
      </c>
    </row>
    <row r="165" spans="1:9" ht="20.100000000000001" customHeight="1" x14ac:dyDescent="0.35">
      <c r="A165" s="121" t="s">
        <v>173</v>
      </c>
      <c r="B165" s="122">
        <v>1325</v>
      </c>
      <c r="C165" s="122">
        <v>20512</v>
      </c>
      <c r="D165" s="112">
        <v>0</v>
      </c>
      <c r="E165" s="112">
        <v>0</v>
      </c>
      <c r="F165" s="112">
        <v>0</v>
      </c>
      <c r="G165" s="112">
        <v>2</v>
      </c>
      <c r="H165" s="112">
        <v>8</v>
      </c>
      <c r="I165" s="112">
        <f t="shared" si="12"/>
        <v>10</v>
      </c>
    </row>
    <row r="166" spans="1:9" ht="20.100000000000001" customHeight="1" x14ac:dyDescent="0.35">
      <c r="A166" s="134"/>
      <c r="B166" s="134"/>
      <c r="C166" s="134"/>
      <c r="D166" s="135"/>
      <c r="E166" s="135"/>
      <c r="F166" s="135"/>
      <c r="G166" s="135"/>
      <c r="H166" s="135"/>
      <c r="I166" s="135"/>
    </row>
    <row r="167" spans="1:9" ht="20.100000000000001" customHeight="1" x14ac:dyDescent="0.35">
      <c r="A167" s="134"/>
      <c r="B167" s="134"/>
      <c r="C167" s="134"/>
      <c r="D167" s="135"/>
      <c r="E167" s="135"/>
      <c r="F167" s="135"/>
      <c r="G167" s="135"/>
      <c r="H167" s="135"/>
      <c r="I167" s="135"/>
    </row>
    <row r="168" spans="1:9" ht="23.25" x14ac:dyDescent="0.35">
      <c r="A168" s="169" t="s">
        <v>200</v>
      </c>
      <c r="B168" s="169"/>
      <c r="C168" s="169"/>
      <c r="D168" s="169"/>
      <c r="E168" s="169"/>
      <c r="F168" s="169"/>
      <c r="G168" s="169"/>
      <c r="H168" s="169"/>
      <c r="I168" s="169"/>
    </row>
    <row r="169" spans="1:9" ht="23.25" x14ac:dyDescent="0.3">
      <c r="A169" s="170" t="s">
        <v>205</v>
      </c>
      <c r="B169" s="170"/>
      <c r="C169" s="170"/>
      <c r="D169" s="170"/>
      <c r="E169" s="170"/>
      <c r="F169" s="170"/>
      <c r="G169" s="170"/>
      <c r="H169" s="170"/>
      <c r="I169" s="170"/>
    </row>
    <row r="170" spans="1:9" ht="20.100000000000001" customHeight="1" x14ac:dyDescent="0.35">
      <c r="A170" s="171" t="s">
        <v>26</v>
      </c>
      <c r="B170" s="174" t="s">
        <v>27</v>
      </c>
      <c r="C170" s="174" t="s">
        <v>28</v>
      </c>
      <c r="D170" s="168" t="s">
        <v>210</v>
      </c>
      <c r="E170" s="168"/>
      <c r="F170" s="168"/>
      <c r="G170" s="168"/>
      <c r="H170" s="168"/>
      <c r="I170" s="165" t="s">
        <v>6</v>
      </c>
    </row>
    <row r="171" spans="1:9" ht="20.100000000000001" customHeight="1" x14ac:dyDescent="0.35">
      <c r="A171" s="172"/>
      <c r="B171" s="172"/>
      <c r="C171" s="172"/>
      <c r="D171" s="165" t="s">
        <v>2</v>
      </c>
      <c r="E171" s="175" t="s">
        <v>29</v>
      </c>
      <c r="F171" s="81" t="s">
        <v>30</v>
      </c>
      <c r="G171" s="81" t="s">
        <v>5</v>
      </c>
      <c r="H171" s="81" t="s">
        <v>5</v>
      </c>
      <c r="I171" s="166"/>
    </row>
    <row r="172" spans="1:9" ht="20.100000000000001" customHeight="1" x14ac:dyDescent="0.35">
      <c r="A172" s="172"/>
      <c r="B172" s="172"/>
      <c r="C172" s="172"/>
      <c r="D172" s="166"/>
      <c r="E172" s="176"/>
      <c r="F172" s="82" t="s">
        <v>31</v>
      </c>
      <c r="G172" s="82" t="s">
        <v>32</v>
      </c>
      <c r="H172" s="82" t="s">
        <v>33</v>
      </c>
      <c r="I172" s="166"/>
    </row>
    <row r="173" spans="1:9" ht="20.100000000000001" customHeight="1" x14ac:dyDescent="0.35">
      <c r="A173" s="173"/>
      <c r="B173" s="173"/>
      <c r="C173" s="173"/>
      <c r="D173" s="167"/>
      <c r="E173" s="167"/>
      <c r="F173" s="83" t="s">
        <v>7</v>
      </c>
      <c r="G173" s="106" t="s">
        <v>34</v>
      </c>
      <c r="H173" s="83" t="s">
        <v>34</v>
      </c>
      <c r="I173" s="167"/>
    </row>
    <row r="174" spans="1:9" ht="20.100000000000001" customHeight="1" x14ac:dyDescent="0.35">
      <c r="A174" s="121" t="s">
        <v>174</v>
      </c>
      <c r="B174" s="122">
        <v>1536</v>
      </c>
      <c r="C174" s="122">
        <v>25466</v>
      </c>
      <c r="D174" s="112">
        <v>0</v>
      </c>
      <c r="E174" s="112">
        <v>0</v>
      </c>
      <c r="F174" s="112">
        <v>0</v>
      </c>
      <c r="G174" s="112">
        <v>7</v>
      </c>
      <c r="H174" s="112">
        <v>11</v>
      </c>
      <c r="I174" s="112">
        <f>SUM(D174:H174)</f>
        <v>18</v>
      </c>
    </row>
    <row r="175" spans="1:9" ht="20.100000000000001" customHeight="1" x14ac:dyDescent="0.35">
      <c r="A175" s="121" t="s">
        <v>175</v>
      </c>
      <c r="B175" s="122">
        <v>1426</v>
      </c>
      <c r="C175" s="122">
        <v>24627</v>
      </c>
      <c r="D175" s="112">
        <v>0</v>
      </c>
      <c r="E175" s="112">
        <v>0</v>
      </c>
      <c r="F175" s="112">
        <v>0</v>
      </c>
      <c r="G175" s="112">
        <v>7</v>
      </c>
      <c r="H175" s="112">
        <v>7</v>
      </c>
      <c r="I175" s="112">
        <f>SUM(D175:H175)</f>
        <v>14</v>
      </c>
    </row>
    <row r="176" spans="1:9" ht="20.100000000000001" customHeight="1" x14ac:dyDescent="0.35">
      <c r="A176" s="139" t="s">
        <v>176</v>
      </c>
      <c r="B176" s="140">
        <v>1296</v>
      </c>
      <c r="C176" s="140">
        <v>22653</v>
      </c>
      <c r="D176" s="115">
        <v>0</v>
      </c>
      <c r="E176" s="115">
        <v>0</v>
      </c>
      <c r="F176" s="115">
        <v>0</v>
      </c>
      <c r="G176" s="115">
        <v>5</v>
      </c>
      <c r="H176" s="115">
        <v>9</v>
      </c>
      <c r="I176" s="115">
        <f>SUM(D176:H176)</f>
        <v>14</v>
      </c>
    </row>
    <row r="177" spans="1:9" ht="20.100000000000001" customHeight="1" x14ac:dyDescent="0.35">
      <c r="A177" s="141" t="s">
        <v>177</v>
      </c>
      <c r="B177" s="117">
        <f t="shared" ref="B177:I177" si="13">SUM(B147:B173,B174:B176)</f>
        <v>52643</v>
      </c>
      <c r="C177" s="117">
        <f t="shared" si="13"/>
        <v>883705</v>
      </c>
      <c r="D177" s="105">
        <f t="shared" si="13"/>
        <v>9</v>
      </c>
      <c r="E177" s="105">
        <f t="shared" si="13"/>
        <v>0</v>
      </c>
      <c r="F177" s="105">
        <f t="shared" si="13"/>
        <v>1</v>
      </c>
      <c r="G177" s="105">
        <f t="shared" si="13"/>
        <v>408</v>
      </c>
      <c r="H177" s="105">
        <f t="shared" si="13"/>
        <v>859</v>
      </c>
      <c r="I177" s="105">
        <f t="shared" si="13"/>
        <v>1277</v>
      </c>
    </row>
    <row r="178" spans="1:9" ht="20.100000000000001" customHeight="1" x14ac:dyDescent="0.35">
      <c r="A178" s="141" t="s">
        <v>178</v>
      </c>
      <c r="B178" s="117">
        <f t="shared" ref="B178:I178" si="14">SUM(B177,B146,B109,B76,B32,B19)</f>
        <v>486302</v>
      </c>
      <c r="C178" s="117">
        <f t="shared" si="14"/>
        <v>12248050</v>
      </c>
      <c r="D178" s="105">
        <f t="shared" si="14"/>
        <v>80</v>
      </c>
      <c r="E178" s="105">
        <f t="shared" si="14"/>
        <v>0</v>
      </c>
      <c r="F178" s="105">
        <f t="shared" si="14"/>
        <v>8</v>
      </c>
      <c r="G178" s="105">
        <f t="shared" si="14"/>
        <v>2033</v>
      </c>
      <c r="H178" s="105">
        <f t="shared" si="14"/>
        <v>9976</v>
      </c>
      <c r="I178" s="105">
        <f t="shared" si="14"/>
        <v>12097</v>
      </c>
    </row>
    <row r="179" spans="1:9" s="19" customFormat="1" ht="21.95" customHeight="1" x14ac:dyDescent="0.3">
      <c r="A179" s="18" t="s">
        <v>179</v>
      </c>
      <c r="B179" s="18"/>
      <c r="C179" s="18"/>
      <c r="D179" s="18"/>
      <c r="E179" s="18"/>
      <c r="G179" s="18"/>
      <c r="H179" s="18"/>
      <c r="I179" s="20" t="s">
        <v>23</v>
      </c>
    </row>
    <row r="180" spans="1:9" s="19" customFormat="1" ht="21.95" customHeight="1" x14ac:dyDescent="0.3">
      <c r="A180" s="10" t="s">
        <v>208</v>
      </c>
      <c r="B180" s="10"/>
      <c r="C180" s="10"/>
      <c r="D180" s="10"/>
      <c r="E180" s="10"/>
      <c r="F180" s="21"/>
      <c r="G180" s="21"/>
      <c r="H180" s="21"/>
      <c r="I180" s="21"/>
    </row>
    <row r="181" spans="1:9" s="19" customFormat="1" ht="18" customHeight="1" x14ac:dyDescent="0.3">
      <c r="A181" s="22" t="s">
        <v>180</v>
      </c>
      <c r="B181" s="22"/>
      <c r="C181" s="22"/>
      <c r="D181" s="14"/>
      <c r="E181" s="14"/>
      <c r="F181" s="14"/>
      <c r="G181" s="14"/>
      <c r="H181" s="14"/>
      <c r="I181" s="14"/>
    </row>
    <row r="182" spans="1:9" ht="18" customHeight="1" x14ac:dyDescent="0.3">
      <c r="A182" s="19" t="s">
        <v>209</v>
      </c>
    </row>
    <row r="183" spans="1:9" ht="20.100000000000001" customHeight="1" x14ac:dyDescent="0.3">
      <c r="E183" s="23"/>
    </row>
  </sheetData>
  <mergeCells count="45">
    <mergeCell ref="A1:I1"/>
    <mergeCell ref="A2:I2"/>
    <mergeCell ref="A3:A6"/>
    <mergeCell ref="B3:B6"/>
    <mergeCell ref="C3:C6"/>
    <mergeCell ref="D3:H3"/>
    <mergeCell ref="I3:I6"/>
    <mergeCell ref="D4:D6"/>
    <mergeCell ref="E4:E6"/>
    <mergeCell ref="A43:I43"/>
    <mergeCell ref="A44:I44"/>
    <mergeCell ref="A45:A48"/>
    <mergeCell ref="B45:B48"/>
    <mergeCell ref="C45:C48"/>
    <mergeCell ref="D45:H45"/>
    <mergeCell ref="I45:I48"/>
    <mergeCell ref="D46:D48"/>
    <mergeCell ref="E46:E48"/>
    <mergeCell ref="A88:I88"/>
    <mergeCell ref="A89:I89"/>
    <mergeCell ref="A90:A93"/>
    <mergeCell ref="B90:B93"/>
    <mergeCell ref="C90:C93"/>
    <mergeCell ref="D90:H90"/>
    <mergeCell ref="I90:I93"/>
    <mergeCell ref="D91:D93"/>
    <mergeCell ref="E91:E93"/>
    <mergeCell ref="A128:I128"/>
    <mergeCell ref="A129:I129"/>
    <mergeCell ref="A130:A133"/>
    <mergeCell ref="B130:B133"/>
    <mergeCell ref="C130:C133"/>
    <mergeCell ref="D130:H130"/>
    <mergeCell ref="I130:I133"/>
    <mergeCell ref="D131:D133"/>
    <mergeCell ref="E131:E133"/>
    <mergeCell ref="A168:I168"/>
    <mergeCell ref="A169:I169"/>
    <mergeCell ref="A170:A173"/>
    <mergeCell ref="B170:B173"/>
    <mergeCell ref="C170:C173"/>
    <mergeCell ref="D170:H170"/>
    <mergeCell ref="I170:I173"/>
    <mergeCell ref="D171:D173"/>
    <mergeCell ref="E171:E173"/>
  </mergeCells>
  <pageMargins left="0.39370078740157483" right="0" top="0.39370078740157483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51"/>
  <sheetViews>
    <sheetView tabSelected="1" workbookViewId="0">
      <selection activeCell="A49" sqref="A49"/>
    </sheetView>
  </sheetViews>
  <sheetFormatPr defaultRowHeight="25.5" customHeight="1" x14ac:dyDescent="0.2"/>
  <cols>
    <col min="1" max="1" width="11.7109375" style="24" customWidth="1"/>
    <col min="2" max="2" width="11.28515625" style="24" customWidth="1"/>
    <col min="3" max="3" width="7.140625" style="24" bestFit="1" customWidth="1"/>
    <col min="4" max="4" width="9.28515625" style="24" customWidth="1"/>
    <col min="5" max="5" width="11.7109375" style="24" customWidth="1"/>
    <col min="6" max="6" width="8.7109375" style="24" customWidth="1"/>
    <col min="7" max="7" width="10.28515625" style="24" customWidth="1"/>
    <col min="8" max="8" width="8.7109375" style="24" customWidth="1"/>
    <col min="9" max="9" width="9.28515625" style="24" customWidth="1"/>
    <col min="10" max="10" width="12.7109375" style="24" customWidth="1"/>
    <col min="11" max="11" width="9.28515625" style="24" customWidth="1"/>
    <col min="12" max="12" width="12.7109375" style="24" customWidth="1"/>
    <col min="13" max="13" width="9.28515625" style="24" customWidth="1"/>
    <col min="14" max="14" width="12.7109375" style="24" customWidth="1"/>
    <col min="15" max="16384" width="9.140625" style="24"/>
  </cols>
  <sheetData>
    <row r="1" spans="1:17" ht="23.25" customHeight="1" x14ac:dyDescent="0.2">
      <c r="A1" s="182" t="s">
        <v>201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7" ht="19.5" x14ac:dyDescent="0.2">
      <c r="A2" s="183" t="s">
        <v>0</v>
      </c>
      <c r="B2" s="25"/>
      <c r="C2" s="186" t="s">
        <v>181</v>
      </c>
      <c r="D2" s="186"/>
      <c r="E2" s="186"/>
      <c r="F2" s="186"/>
      <c r="G2" s="186"/>
      <c r="H2" s="26"/>
      <c r="I2" s="187" t="s">
        <v>181</v>
      </c>
      <c r="J2" s="188"/>
      <c r="K2" s="183" t="s">
        <v>182</v>
      </c>
      <c r="L2" s="183"/>
      <c r="M2" s="189" t="s">
        <v>183</v>
      </c>
      <c r="N2" s="189"/>
    </row>
    <row r="3" spans="1:17" ht="19.5" x14ac:dyDescent="0.2">
      <c r="A3" s="184"/>
      <c r="B3" s="27" t="s">
        <v>184</v>
      </c>
      <c r="C3" s="183" t="s">
        <v>2</v>
      </c>
      <c r="D3" s="183" t="s">
        <v>3</v>
      </c>
      <c r="E3" s="28" t="s">
        <v>4</v>
      </c>
      <c r="F3" s="28" t="s">
        <v>5</v>
      </c>
      <c r="G3" s="28" t="s">
        <v>5</v>
      </c>
      <c r="H3" s="27" t="s">
        <v>6</v>
      </c>
      <c r="I3" s="190" t="s">
        <v>185</v>
      </c>
      <c r="J3" s="191"/>
      <c r="K3" s="190" t="s">
        <v>186</v>
      </c>
      <c r="L3" s="191"/>
      <c r="M3" s="179" t="s">
        <v>187</v>
      </c>
      <c r="N3" s="179"/>
    </row>
    <row r="4" spans="1:17" ht="19.5" x14ac:dyDescent="0.2">
      <c r="A4" s="184"/>
      <c r="B4" s="27" t="s">
        <v>188</v>
      </c>
      <c r="C4" s="184"/>
      <c r="D4" s="184"/>
      <c r="E4" s="27" t="s">
        <v>7</v>
      </c>
      <c r="F4" s="27" t="s">
        <v>8</v>
      </c>
      <c r="G4" s="27" t="s">
        <v>9</v>
      </c>
      <c r="H4" s="27" t="s">
        <v>10</v>
      </c>
      <c r="I4" s="28" t="s">
        <v>189</v>
      </c>
      <c r="J4" s="28" t="s">
        <v>190</v>
      </c>
      <c r="K4" s="28" t="s">
        <v>189</v>
      </c>
      <c r="L4" s="28" t="s">
        <v>190</v>
      </c>
      <c r="M4" s="29" t="s">
        <v>189</v>
      </c>
      <c r="N4" s="29" t="s">
        <v>190</v>
      </c>
    </row>
    <row r="5" spans="1:17" ht="19.5" x14ac:dyDescent="0.2">
      <c r="A5" s="185"/>
      <c r="B5" s="30"/>
      <c r="C5" s="31">
        <v>-1</v>
      </c>
      <c r="D5" s="31">
        <v>-2</v>
      </c>
      <c r="E5" s="31">
        <v>-3</v>
      </c>
      <c r="F5" s="31">
        <v>-4</v>
      </c>
      <c r="G5" s="31">
        <v>-5</v>
      </c>
      <c r="H5" s="30"/>
      <c r="I5" s="30" t="s">
        <v>191</v>
      </c>
      <c r="J5" s="30" t="s">
        <v>192</v>
      </c>
      <c r="K5" s="30" t="s">
        <v>191</v>
      </c>
      <c r="L5" s="30" t="s">
        <v>192</v>
      </c>
      <c r="M5" s="32" t="s">
        <v>193</v>
      </c>
      <c r="N5" s="32" t="s">
        <v>193</v>
      </c>
    </row>
    <row r="6" spans="1:17" ht="19.5" hidden="1" x14ac:dyDescent="0.2">
      <c r="A6" s="2">
        <v>2541</v>
      </c>
      <c r="B6" s="33">
        <v>5145835</v>
      </c>
      <c r="C6" s="33">
        <v>790</v>
      </c>
      <c r="D6" s="33">
        <v>19</v>
      </c>
      <c r="E6" s="33">
        <v>3714</v>
      </c>
      <c r="F6" s="33">
        <v>55489</v>
      </c>
      <c r="G6" s="33">
        <v>126486</v>
      </c>
      <c r="H6" s="34">
        <f t="shared" ref="H6:H28" si="0">SUM(C6:G6)</f>
        <v>186498</v>
      </c>
      <c r="I6" s="33">
        <f t="shared" ref="I6:I28" si="1">H6</f>
        <v>186498</v>
      </c>
      <c r="J6" s="33">
        <f t="shared" ref="J6:J16" si="2">SUM(C6:F6)</f>
        <v>60012</v>
      </c>
      <c r="K6" s="35">
        <f t="shared" ref="K6:K27" si="3">I6*1000/B6</f>
        <v>36.242514577323213</v>
      </c>
      <c r="L6" s="35">
        <f t="shared" ref="L6:L27" si="4">J6*1000/B6</f>
        <v>11.662247234899681</v>
      </c>
      <c r="M6" s="36"/>
      <c r="N6" s="36"/>
    </row>
    <row r="7" spans="1:17" ht="19.5" hidden="1" x14ac:dyDescent="0.2">
      <c r="A7" s="3">
        <v>2542</v>
      </c>
      <c r="B7" s="37">
        <v>5321872</v>
      </c>
      <c r="C7" s="37">
        <v>611</v>
      </c>
      <c r="D7" s="37">
        <v>12</v>
      </c>
      <c r="E7" s="37">
        <v>3396</v>
      </c>
      <c r="F7" s="37">
        <v>50239</v>
      </c>
      <c r="G7" s="37">
        <v>117739</v>
      </c>
      <c r="H7" s="38">
        <f t="shared" si="0"/>
        <v>171997</v>
      </c>
      <c r="I7" s="38">
        <f t="shared" si="1"/>
        <v>171997</v>
      </c>
      <c r="J7" s="38">
        <f t="shared" si="2"/>
        <v>54258</v>
      </c>
      <c r="K7" s="39">
        <f t="shared" si="3"/>
        <v>32.318890796321291</v>
      </c>
      <c r="L7" s="39">
        <f t="shared" si="4"/>
        <v>10.195284666748844</v>
      </c>
      <c r="M7" s="36"/>
      <c r="N7" s="36"/>
    </row>
    <row r="8" spans="1:17" ht="19.5" hidden="1" x14ac:dyDescent="0.2">
      <c r="A8" s="3">
        <v>2543</v>
      </c>
      <c r="B8" s="37">
        <v>5417041</v>
      </c>
      <c r="C8" s="37">
        <v>620</v>
      </c>
      <c r="D8" s="37">
        <v>16</v>
      </c>
      <c r="E8" s="37">
        <v>3516</v>
      </c>
      <c r="F8" s="37">
        <v>48338</v>
      </c>
      <c r="G8" s="37">
        <v>127076</v>
      </c>
      <c r="H8" s="38">
        <f t="shared" si="0"/>
        <v>179566</v>
      </c>
      <c r="I8" s="38">
        <f t="shared" si="1"/>
        <v>179566</v>
      </c>
      <c r="J8" s="38">
        <f t="shared" si="2"/>
        <v>52490</v>
      </c>
      <c r="K8" s="39">
        <f t="shared" si="3"/>
        <v>33.148355347504292</v>
      </c>
      <c r="L8" s="39">
        <f t="shared" si="4"/>
        <v>9.689791899304435</v>
      </c>
      <c r="M8" s="36"/>
      <c r="N8" s="36"/>
    </row>
    <row r="9" spans="1:17" ht="18" hidden="1" customHeight="1" x14ac:dyDescent="0.2">
      <c r="A9" s="3">
        <v>2544</v>
      </c>
      <c r="B9" s="37">
        <v>5544436</v>
      </c>
      <c r="C9" s="37">
        <v>607</v>
      </c>
      <c r="D9" s="37">
        <v>20</v>
      </c>
      <c r="E9" s="37">
        <v>3510</v>
      </c>
      <c r="F9" s="37">
        <v>48077</v>
      </c>
      <c r="G9" s="37">
        <v>137407</v>
      </c>
      <c r="H9" s="38">
        <f t="shared" si="0"/>
        <v>189621</v>
      </c>
      <c r="I9" s="38">
        <f t="shared" si="1"/>
        <v>189621</v>
      </c>
      <c r="J9" s="38">
        <f>SUM(C9:F9)</f>
        <v>52214</v>
      </c>
      <c r="K9" s="39">
        <f>I9*1000/B9</f>
        <v>34.200232449251828</v>
      </c>
      <c r="L9" s="39">
        <f>J9*1000/B9</f>
        <v>9.4173690525059719</v>
      </c>
      <c r="M9" s="40">
        <f>((ROUND(K9,2)-ROUND(K8,2))*100)/(ROUND(K8,2))</f>
        <v>3.1674208144796512</v>
      </c>
      <c r="N9" s="40">
        <f>((ROUND(L9,2)-ROUND(L8,2))*100)/(ROUND(L8,2))</f>
        <v>-2.7863777089783239</v>
      </c>
      <c r="O9" s="41"/>
      <c r="P9" s="41"/>
      <c r="Q9" s="41"/>
    </row>
    <row r="10" spans="1:17" ht="18" hidden="1" customHeight="1" x14ac:dyDescent="0.2">
      <c r="A10" s="3">
        <v>2545</v>
      </c>
      <c r="B10" s="37">
        <v>6541105</v>
      </c>
      <c r="C10" s="37">
        <v>650</v>
      </c>
      <c r="D10" s="37">
        <v>14</v>
      </c>
      <c r="E10" s="37">
        <v>3424</v>
      </c>
      <c r="F10" s="37">
        <v>49012</v>
      </c>
      <c r="G10" s="37">
        <v>137879</v>
      </c>
      <c r="H10" s="38">
        <f t="shared" si="0"/>
        <v>190979</v>
      </c>
      <c r="I10" s="38">
        <f t="shared" si="1"/>
        <v>190979</v>
      </c>
      <c r="J10" s="38">
        <f t="shared" si="2"/>
        <v>53100</v>
      </c>
      <c r="K10" s="39">
        <f t="shared" si="3"/>
        <v>29.19674886735498</v>
      </c>
      <c r="L10" s="39">
        <f t="shared" si="4"/>
        <v>8.1178944536129602</v>
      </c>
      <c r="M10" s="42">
        <f t="shared" ref="M10:N25" si="5">((ROUND(K10,2)-ROUND(K9,2))*100)/(ROUND(K9,2))</f>
        <v>-14.619883040935681</v>
      </c>
      <c r="N10" s="42">
        <f t="shared" si="5"/>
        <v>-13.800424628450113</v>
      </c>
      <c r="P10" s="41"/>
      <c r="Q10" s="41"/>
    </row>
    <row r="11" spans="1:17" ht="18" hidden="1" customHeight="1" x14ac:dyDescent="0.2">
      <c r="A11" s="3">
        <v>2546</v>
      </c>
      <c r="B11" s="37">
        <v>7033907</v>
      </c>
      <c r="C11" s="37">
        <v>787</v>
      </c>
      <c r="D11" s="37">
        <v>17</v>
      </c>
      <c r="E11" s="37">
        <v>3821</v>
      </c>
      <c r="F11" s="37">
        <v>52364</v>
      </c>
      <c r="G11" s="37">
        <v>153684</v>
      </c>
      <c r="H11" s="38">
        <f t="shared" si="0"/>
        <v>210673</v>
      </c>
      <c r="I11" s="38">
        <f t="shared" si="1"/>
        <v>210673</v>
      </c>
      <c r="J11" s="38">
        <f t="shared" si="2"/>
        <v>56989</v>
      </c>
      <c r="K11" s="39">
        <f t="shared" si="3"/>
        <v>29.951064180973674</v>
      </c>
      <c r="L11" s="39">
        <f t="shared" si="4"/>
        <v>8.1020405871160932</v>
      </c>
      <c r="M11" s="42">
        <f t="shared" si="5"/>
        <v>2.5684931506849318</v>
      </c>
      <c r="N11" s="42">
        <f t="shared" si="5"/>
        <v>-0.24630541871920661</v>
      </c>
      <c r="P11" s="41"/>
      <c r="Q11" s="41"/>
    </row>
    <row r="12" spans="1:17" ht="18" hidden="1" customHeight="1" x14ac:dyDescent="0.2">
      <c r="A12" s="3">
        <v>2547</v>
      </c>
      <c r="B12" s="37">
        <v>7386825</v>
      </c>
      <c r="C12" s="37">
        <v>861</v>
      </c>
      <c r="D12" s="37">
        <v>23</v>
      </c>
      <c r="E12" s="37">
        <v>3775</v>
      </c>
      <c r="F12" s="37">
        <v>52893</v>
      </c>
      <c r="G12" s="37">
        <v>157982</v>
      </c>
      <c r="H12" s="38">
        <f t="shared" si="0"/>
        <v>215534</v>
      </c>
      <c r="I12" s="38">
        <f t="shared" si="1"/>
        <v>215534</v>
      </c>
      <c r="J12" s="38">
        <f t="shared" si="2"/>
        <v>57552</v>
      </c>
      <c r="K12" s="39">
        <f t="shared" si="3"/>
        <v>29.178165179221114</v>
      </c>
      <c r="L12" s="39">
        <f t="shared" si="4"/>
        <v>7.7911687362297064</v>
      </c>
      <c r="M12" s="42">
        <f t="shared" si="5"/>
        <v>-2.5709515859766263</v>
      </c>
      <c r="N12" s="42">
        <f t="shared" si="5"/>
        <v>-3.8271604938271557</v>
      </c>
      <c r="P12" s="41"/>
      <c r="Q12" s="41"/>
    </row>
    <row r="13" spans="1:17" ht="18" hidden="1" customHeight="1" x14ac:dyDescent="0.2">
      <c r="A13" s="3">
        <v>2548</v>
      </c>
      <c r="B13" s="37">
        <v>7720747</v>
      </c>
      <c r="C13" s="37">
        <v>1444</v>
      </c>
      <c r="D13" s="37">
        <v>19</v>
      </c>
      <c r="E13" s="37">
        <v>3425</v>
      </c>
      <c r="F13" s="37">
        <v>53641</v>
      </c>
      <c r="G13" s="37">
        <v>155706</v>
      </c>
      <c r="H13" s="37">
        <f t="shared" si="0"/>
        <v>214235</v>
      </c>
      <c r="I13" s="38">
        <f t="shared" si="1"/>
        <v>214235</v>
      </c>
      <c r="J13" s="38">
        <f t="shared" si="2"/>
        <v>58529</v>
      </c>
      <c r="K13" s="39">
        <f t="shared" si="3"/>
        <v>27.747962729513091</v>
      </c>
      <c r="L13" s="39">
        <f t="shared" si="4"/>
        <v>7.5807431586606837</v>
      </c>
      <c r="M13" s="42">
        <f t="shared" si="5"/>
        <v>-4.9006168608636047</v>
      </c>
      <c r="N13" s="42">
        <f t="shared" si="5"/>
        <v>-2.69576379974326</v>
      </c>
      <c r="P13" s="41"/>
      <c r="Q13" s="41"/>
    </row>
    <row r="14" spans="1:17" ht="18" hidden="1" customHeight="1" x14ac:dyDescent="0.2">
      <c r="A14" s="5">
        <v>2549</v>
      </c>
      <c r="B14" s="38">
        <v>7992025</v>
      </c>
      <c r="C14" s="38">
        <v>808</v>
      </c>
      <c r="D14" s="38">
        <v>21</v>
      </c>
      <c r="E14" s="38">
        <v>3413</v>
      </c>
      <c r="F14" s="38">
        <v>51901</v>
      </c>
      <c r="G14" s="38">
        <v>148114</v>
      </c>
      <c r="H14" s="38">
        <f t="shared" si="0"/>
        <v>204257</v>
      </c>
      <c r="I14" s="38">
        <f t="shared" si="1"/>
        <v>204257</v>
      </c>
      <c r="J14" s="38">
        <f t="shared" si="2"/>
        <v>56143</v>
      </c>
      <c r="K14" s="39">
        <f t="shared" si="3"/>
        <v>25.557602735226681</v>
      </c>
      <c r="L14" s="39">
        <f t="shared" si="4"/>
        <v>7.0248779251816655</v>
      </c>
      <c r="M14" s="42">
        <f t="shared" si="5"/>
        <v>-7.8918918918918957</v>
      </c>
      <c r="N14" s="42">
        <f t="shared" si="5"/>
        <v>-7.3878627968337796</v>
      </c>
      <c r="P14" s="41"/>
      <c r="Q14" s="41"/>
    </row>
    <row r="15" spans="1:17" ht="18" hidden="1" customHeight="1" x14ac:dyDescent="0.2">
      <c r="A15" s="5">
        <v>2550</v>
      </c>
      <c r="B15" s="38">
        <v>8178180</v>
      </c>
      <c r="C15" s="38">
        <v>741</v>
      </c>
      <c r="D15" s="38">
        <v>16</v>
      </c>
      <c r="E15" s="38">
        <v>3259</v>
      </c>
      <c r="F15" s="38">
        <v>50525</v>
      </c>
      <c r="G15" s="38">
        <v>144111</v>
      </c>
      <c r="H15" s="38">
        <f t="shared" si="0"/>
        <v>198652</v>
      </c>
      <c r="I15" s="38">
        <f t="shared" si="1"/>
        <v>198652</v>
      </c>
      <c r="J15" s="38">
        <f t="shared" si="2"/>
        <v>54541</v>
      </c>
      <c r="K15" s="39">
        <f t="shared" si="3"/>
        <v>24.290490060135628</v>
      </c>
      <c r="L15" s="39">
        <f t="shared" si="4"/>
        <v>6.6690877432387161</v>
      </c>
      <c r="M15" s="42">
        <f t="shared" si="5"/>
        <v>-4.9687010954616575</v>
      </c>
      <c r="N15" s="42">
        <f t="shared" si="5"/>
        <v>-4.9857549857549808</v>
      </c>
      <c r="P15" s="41"/>
      <c r="Q15" s="41"/>
    </row>
    <row r="16" spans="1:17" ht="18" hidden="1" customHeight="1" x14ac:dyDescent="0.2">
      <c r="A16" s="43">
        <v>2551</v>
      </c>
      <c r="B16" s="44">
        <v>8135606</v>
      </c>
      <c r="C16" s="45">
        <v>613</v>
      </c>
      <c r="D16" s="45">
        <v>15</v>
      </c>
      <c r="E16" s="45">
        <v>3096</v>
      </c>
      <c r="F16" s="45">
        <v>45719</v>
      </c>
      <c r="G16" s="45">
        <v>127059</v>
      </c>
      <c r="H16" s="45">
        <f t="shared" si="0"/>
        <v>176502</v>
      </c>
      <c r="I16" s="45">
        <f t="shared" si="1"/>
        <v>176502</v>
      </c>
      <c r="J16" s="45">
        <f t="shared" si="2"/>
        <v>49443</v>
      </c>
      <c r="K16" s="46">
        <f t="shared" si="3"/>
        <v>21.69500342076546</v>
      </c>
      <c r="L16" s="46">
        <f t="shared" si="4"/>
        <v>6.0773592034815849</v>
      </c>
      <c r="M16" s="42">
        <f t="shared" si="5"/>
        <v>-10.662824207492795</v>
      </c>
      <c r="N16" s="42">
        <f t="shared" si="5"/>
        <v>-8.8455772113943016</v>
      </c>
      <c r="P16" s="41"/>
      <c r="Q16" s="41"/>
    </row>
    <row r="17" spans="1:17" ht="18" hidden="1" customHeight="1" x14ac:dyDescent="0.2">
      <c r="A17" s="43">
        <v>2552</v>
      </c>
      <c r="B17" s="44">
        <v>7939923</v>
      </c>
      <c r="C17" s="45">
        <v>597</v>
      </c>
      <c r="D17" s="45">
        <v>8</v>
      </c>
      <c r="E17" s="45">
        <v>2383</v>
      </c>
      <c r="F17" s="45">
        <v>39850</v>
      </c>
      <c r="G17" s="45">
        <v>106598</v>
      </c>
      <c r="H17" s="45">
        <f t="shared" si="0"/>
        <v>149436</v>
      </c>
      <c r="I17" s="45">
        <f>H17</f>
        <v>149436</v>
      </c>
      <c r="J17" s="45">
        <f t="shared" ref="J17:J28" si="6">SUM(C17:F17)</f>
        <v>42838</v>
      </c>
      <c r="K17" s="46">
        <f t="shared" si="3"/>
        <v>18.82083743129499</v>
      </c>
      <c r="L17" s="46">
        <f t="shared" si="4"/>
        <v>5.3952664276467166</v>
      </c>
      <c r="M17" s="42">
        <f t="shared" si="5"/>
        <v>-13.271889400921655</v>
      </c>
      <c r="N17" s="42">
        <f t="shared" si="5"/>
        <v>-11.184210526315784</v>
      </c>
      <c r="P17" s="41"/>
      <c r="Q17" s="41"/>
    </row>
    <row r="18" spans="1:17" ht="18" hidden="1" customHeight="1" x14ac:dyDescent="0.2">
      <c r="A18" s="5">
        <v>2553</v>
      </c>
      <c r="B18" s="44">
        <v>8177618</v>
      </c>
      <c r="C18" s="45">
        <v>619</v>
      </c>
      <c r="D18" s="45">
        <v>11</v>
      </c>
      <c r="E18" s="45">
        <v>2149</v>
      </c>
      <c r="F18" s="45">
        <v>39919</v>
      </c>
      <c r="G18" s="45">
        <v>103813</v>
      </c>
      <c r="H18" s="45">
        <f t="shared" si="0"/>
        <v>146511</v>
      </c>
      <c r="I18" s="45">
        <f>H18</f>
        <v>146511</v>
      </c>
      <c r="J18" s="45">
        <f t="shared" si="6"/>
        <v>42698</v>
      </c>
      <c r="K18" s="46">
        <f t="shared" si="3"/>
        <v>17.916097328097251</v>
      </c>
      <c r="L18" s="46">
        <f t="shared" si="4"/>
        <v>5.2213248405587054</v>
      </c>
      <c r="M18" s="42">
        <f t="shared" si="5"/>
        <v>-4.7821466524973353</v>
      </c>
      <c r="N18" s="42">
        <f t="shared" si="5"/>
        <v>-3.3333333333333441</v>
      </c>
      <c r="P18" s="41"/>
      <c r="Q18" s="41"/>
    </row>
    <row r="19" spans="1:17" ht="18" hidden="1" customHeight="1" x14ac:dyDescent="0.2">
      <c r="A19" s="43">
        <v>2554</v>
      </c>
      <c r="B19" s="44">
        <v>8222960</v>
      </c>
      <c r="C19" s="45">
        <v>590</v>
      </c>
      <c r="D19" s="45">
        <v>4</v>
      </c>
      <c r="E19" s="45">
        <v>1630</v>
      </c>
      <c r="F19" s="45">
        <v>35709</v>
      </c>
      <c r="G19" s="45">
        <v>91699</v>
      </c>
      <c r="H19" s="45">
        <f t="shared" si="0"/>
        <v>129632</v>
      </c>
      <c r="I19" s="45">
        <f t="shared" si="1"/>
        <v>129632</v>
      </c>
      <c r="J19" s="45">
        <f t="shared" si="6"/>
        <v>37933</v>
      </c>
      <c r="K19" s="46">
        <f t="shared" si="3"/>
        <v>15.764639497212682</v>
      </c>
      <c r="L19" s="46">
        <f t="shared" si="4"/>
        <v>4.6130590444316892</v>
      </c>
      <c r="M19" s="47">
        <f t="shared" si="5"/>
        <v>-12.053571428571438</v>
      </c>
      <c r="N19" s="47">
        <f t="shared" si="5"/>
        <v>-11.685823754789261</v>
      </c>
      <c r="P19" s="41"/>
      <c r="Q19" s="41"/>
    </row>
    <row r="20" spans="1:17" ht="18" hidden="1" customHeight="1" x14ac:dyDescent="0.2">
      <c r="A20" s="43">
        <v>2555</v>
      </c>
      <c r="B20" s="44">
        <v>8575398</v>
      </c>
      <c r="C20" s="45">
        <v>717</v>
      </c>
      <c r="D20" s="45">
        <v>19</v>
      </c>
      <c r="E20" s="45">
        <v>1818</v>
      </c>
      <c r="F20" s="45">
        <v>36166</v>
      </c>
      <c r="G20" s="45">
        <v>93106</v>
      </c>
      <c r="H20" s="45">
        <f t="shared" si="0"/>
        <v>131826</v>
      </c>
      <c r="I20" s="45">
        <f t="shared" si="1"/>
        <v>131826</v>
      </c>
      <c r="J20" s="45">
        <f t="shared" si="6"/>
        <v>38720</v>
      </c>
      <c r="K20" s="46">
        <f t="shared" si="3"/>
        <v>15.372580957758462</v>
      </c>
      <c r="L20" s="46">
        <f t="shared" si="4"/>
        <v>4.5152423246128048</v>
      </c>
      <c r="M20" s="47">
        <f t="shared" si="5"/>
        <v>-2.4746192893401053</v>
      </c>
      <c r="N20" s="47">
        <f t="shared" si="5"/>
        <v>-1.9522776572668272</v>
      </c>
      <c r="P20" s="41"/>
      <c r="Q20" s="41"/>
    </row>
    <row r="21" spans="1:17" ht="18" hidden="1" customHeight="1" x14ac:dyDescent="0.2">
      <c r="A21" s="43">
        <v>2556</v>
      </c>
      <c r="B21" s="44">
        <v>8901624</v>
      </c>
      <c r="C21" s="45">
        <v>635</v>
      </c>
      <c r="D21" s="45">
        <v>28</v>
      </c>
      <c r="E21" s="45">
        <v>3036</v>
      </c>
      <c r="F21" s="45">
        <v>31419</v>
      </c>
      <c r="G21" s="45">
        <v>76776</v>
      </c>
      <c r="H21" s="45">
        <f t="shared" si="0"/>
        <v>111894</v>
      </c>
      <c r="I21" s="45">
        <f t="shared" si="1"/>
        <v>111894</v>
      </c>
      <c r="J21" s="45">
        <f t="shared" si="6"/>
        <v>35118</v>
      </c>
      <c r="K21" s="46">
        <f t="shared" si="3"/>
        <v>12.570065866632875</v>
      </c>
      <c r="L21" s="46">
        <f t="shared" si="4"/>
        <v>3.945122822532158</v>
      </c>
      <c r="M21" s="47">
        <f t="shared" si="5"/>
        <v>-18.217306441119057</v>
      </c>
      <c r="N21" s="47">
        <f t="shared" si="5"/>
        <v>-12.610619469026537</v>
      </c>
      <c r="P21" s="41"/>
      <c r="Q21" s="41"/>
    </row>
    <row r="22" spans="1:17" ht="18" hidden="1" customHeight="1" x14ac:dyDescent="0.2">
      <c r="A22" s="43">
        <v>2557</v>
      </c>
      <c r="B22" s="44">
        <v>9132756</v>
      </c>
      <c r="C22" s="45">
        <v>603</v>
      </c>
      <c r="D22" s="45">
        <v>11</v>
      </c>
      <c r="E22" s="45">
        <v>1463</v>
      </c>
      <c r="F22" s="45">
        <v>29254</v>
      </c>
      <c r="G22" s="45">
        <v>68903</v>
      </c>
      <c r="H22" s="45">
        <f t="shared" si="0"/>
        <v>100234</v>
      </c>
      <c r="I22" s="45">
        <f t="shared" si="1"/>
        <v>100234</v>
      </c>
      <c r="J22" s="45">
        <f t="shared" si="6"/>
        <v>31331</v>
      </c>
      <c r="K22" s="46">
        <f t="shared" si="3"/>
        <v>10.975219309483359</v>
      </c>
      <c r="L22" s="46">
        <f t="shared" si="4"/>
        <v>3.4306183149971377</v>
      </c>
      <c r="M22" s="47">
        <f t="shared" si="5"/>
        <v>-12.649164677804295</v>
      </c>
      <c r="N22" s="47">
        <f t="shared" si="5"/>
        <v>-13.164556962025316</v>
      </c>
      <c r="P22" s="41"/>
      <c r="Q22" s="41"/>
    </row>
    <row r="23" spans="1:17" ht="18" hidden="1" customHeight="1" x14ac:dyDescent="0.2">
      <c r="A23" s="43">
        <v>2558</v>
      </c>
      <c r="B23" s="44">
        <v>9336317</v>
      </c>
      <c r="C23" s="45">
        <v>575</v>
      </c>
      <c r="D23" s="45">
        <v>6</v>
      </c>
      <c r="E23" s="45">
        <v>1324</v>
      </c>
      <c r="F23" s="45">
        <v>27845</v>
      </c>
      <c r="G23" s="45">
        <v>65924</v>
      </c>
      <c r="H23" s="45">
        <f t="shared" si="0"/>
        <v>95674</v>
      </c>
      <c r="I23" s="45">
        <f t="shared" si="1"/>
        <v>95674</v>
      </c>
      <c r="J23" s="45">
        <f t="shared" si="6"/>
        <v>29750</v>
      </c>
      <c r="K23" s="46">
        <f t="shared" si="3"/>
        <v>10.247509804990555</v>
      </c>
      <c r="L23" s="46">
        <f t="shared" si="4"/>
        <v>3.1864813501940863</v>
      </c>
      <c r="M23" s="47">
        <f t="shared" si="5"/>
        <v>-6.6484517304189472</v>
      </c>
      <c r="N23" s="47">
        <f t="shared" si="5"/>
        <v>-6.9970845481049624</v>
      </c>
      <c r="P23" s="41"/>
      <c r="Q23" s="41"/>
    </row>
    <row r="24" spans="1:17" ht="18" hidden="1" customHeight="1" x14ac:dyDescent="0.2">
      <c r="A24" s="43">
        <v>2559</v>
      </c>
      <c r="B24" s="44">
        <v>9449984</v>
      </c>
      <c r="C24" s="45">
        <v>584</v>
      </c>
      <c r="D24" s="45">
        <v>12</v>
      </c>
      <c r="E24" s="45">
        <v>1290</v>
      </c>
      <c r="F24" s="45">
        <v>26829</v>
      </c>
      <c r="G24" s="45">
        <v>60773</v>
      </c>
      <c r="H24" s="45">
        <f t="shared" si="0"/>
        <v>89488</v>
      </c>
      <c r="I24" s="45">
        <f t="shared" si="1"/>
        <v>89488</v>
      </c>
      <c r="J24" s="45">
        <f t="shared" si="6"/>
        <v>28715</v>
      </c>
      <c r="K24" s="46">
        <f t="shared" si="3"/>
        <v>9.4696456628921268</v>
      </c>
      <c r="L24" s="46">
        <f t="shared" si="4"/>
        <v>3.0386294833938341</v>
      </c>
      <c r="M24" s="47">
        <f t="shared" si="5"/>
        <v>-7.6097560975609699</v>
      </c>
      <c r="N24" s="47">
        <f t="shared" si="5"/>
        <v>-4.7021943573667686</v>
      </c>
      <c r="P24" s="41"/>
      <c r="Q24" s="41"/>
    </row>
    <row r="25" spans="1:17" ht="18" customHeight="1" x14ac:dyDescent="0.2">
      <c r="A25" s="43">
        <v>2560</v>
      </c>
      <c r="B25" s="44">
        <v>9777751</v>
      </c>
      <c r="C25" s="45">
        <v>570</v>
      </c>
      <c r="D25" s="45">
        <v>17</v>
      </c>
      <c r="E25" s="45">
        <v>1200</v>
      </c>
      <c r="F25" s="45">
        <v>25820</v>
      </c>
      <c r="G25" s="45">
        <v>58671</v>
      </c>
      <c r="H25" s="45">
        <f t="shared" si="0"/>
        <v>86278</v>
      </c>
      <c r="I25" s="45">
        <f t="shared" si="1"/>
        <v>86278</v>
      </c>
      <c r="J25" s="45">
        <f t="shared" si="6"/>
        <v>27607</v>
      </c>
      <c r="K25" s="46">
        <f t="shared" si="3"/>
        <v>8.8239105291186082</v>
      </c>
      <c r="L25" s="46">
        <f t="shared" si="4"/>
        <v>2.8234509142235265</v>
      </c>
      <c r="M25" s="47">
        <f t="shared" si="5"/>
        <v>-6.8637803590285138</v>
      </c>
      <c r="N25" s="47">
        <f t="shared" si="5"/>
        <v>-7.2368421052631646</v>
      </c>
      <c r="P25" s="41"/>
      <c r="Q25" s="41"/>
    </row>
    <row r="26" spans="1:17" ht="18" customHeight="1" x14ac:dyDescent="0.2">
      <c r="A26" s="43">
        <v>2561</v>
      </c>
      <c r="B26" s="44">
        <v>10537238</v>
      </c>
      <c r="C26" s="45">
        <v>568</v>
      </c>
      <c r="D26" s="45">
        <v>13</v>
      </c>
      <c r="E26" s="45">
        <v>1226</v>
      </c>
      <c r="F26" s="45">
        <v>25303</v>
      </c>
      <c r="G26" s="45">
        <v>59187</v>
      </c>
      <c r="H26" s="45">
        <f t="shared" si="0"/>
        <v>86297</v>
      </c>
      <c r="I26" s="45">
        <f t="shared" si="1"/>
        <v>86297</v>
      </c>
      <c r="J26" s="45">
        <f t="shared" si="6"/>
        <v>27110</v>
      </c>
      <c r="K26" s="46">
        <f t="shared" si="3"/>
        <v>8.1897172674661043</v>
      </c>
      <c r="L26" s="46">
        <f t="shared" si="4"/>
        <v>2.5727804572697321</v>
      </c>
      <c r="M26" s="47">
        <f t="shared" ref="M26:N29" si="7">((ROUND(K26,2)-ROUND(K25,2))*100)/(ROUND(K25,2))</f>
        <v>-7.1428571428571512</v>
      </c>
      <c r="N26" s="47">
        <f t="shared" si="7"/>
        <v>-8.8652482269503547</v>
      </c>
      <c r="P26" s="41"/>
      <c r="Q26" s="41"/>
    </row>
    <row r="27" spans="1:17" ht="18" customHeight="1" x14ac:dyDescent="0.2">
      <c r="A27" s="43">
        <v>2562</v>
      </c>
      <c r="B27" s="44">
        <v>11710823</v>
      </c>
      <c r="C27" s="45">
        <v>639</v>
      </c>
      <c r="D27" s="45">
        <v>13</v>
      </c>
      <c r="E27" s="45">
        <v>1211</v>
      </c>
      <c r="F27" s="45">
        <v>27812</v>
      </c>
      <c r="G27" s="45">
        <v>65231</v>
      </c>
      <c r="H27" s="45">
        <f t="shared" si="0"/>
        <v>94906</v>
      </c>
      <c r="I27" s="45">
        <f t="shared" si="1"/>
        <v>94906</v>
      </c>
      <c r="J27" s="45">
        <f t="shared" si="6"/>
        <v>29675</v>
      </c>
      <c r="K27" s="46">
        <f t="shared" si="3"/>
        <v>8.1041272675712026</v>
      </c>
      <c r="L27" s="46">
        <f t="shared" si="4"/>
        <v>2.533980745845104</v>
      </c>
      <c r="M27" s="47">
        <f t="shared" si="7"/>
        <v>-1.0989010989010972</v>
      </c>
      <c r="N27" s="47">
        <f t="shared" si="7"/>
        <v>-1.5564202334630366</v>
      </c>
      <c r="P27" s="41"/>
      <c r="Q27" s="41"/>
    </row>
    <row r="28" spans="1:17" ht="18" customHeight="1" x14ac:dyDescent="0.2">
      <c r="A28" s="43">
        <v>2563</v>
      </c>
      <c r="B28" s="44">
        <v>11153697</v>
      </c>
      <c r="C28" s="45">
        <v>588</v>
      </c>
      <c r="D28" s="45">
        <v>14</v>
      </c>
      <c r="E28" s="45">
        <v>1005</v>
      </c>
      <c r="F28" s="45">
        <v>25682</v>
      </c>
      <c r="G28" s="45">
        <v>58244</v>
      </c>
      <c r="H28" s="45">
        <f t="shared" si="0"/>
        <v>85533</v>
      </c>
      <c r="I28" s="45">
        <f t="shared" si="1"/>
        <v>85533</v>
      </c>
      <c r="J28" s="45">
        <f t="shared" si="6"/>
        <v>27289</v>
      </c>
      <c r="K28" s="46">
        <f t="shared" ref="K28:K33" si="8">I28*1000/B28</f>
        <v>7.6685784094726621</v>
      </c>
      <c r="L28" s="46">
        <f t="shared" ref="L28:L33" si="9">J28*1000/B28</f>
        <v>2.4466327173850968</v>
      </c>
      <c r="M28" s="47">
        <f t="shared" si="7"/>
        <v>-5.3086419753086389</v>
      </c>
      <c r="N28" s="47">
        <f t="shared" si="7"/>
        <v>-3.1620553359683647</v>
      </c>
      <c r="P28" s="41"/>
      <c r="Q28" s="41"/>
    </row>
    <row r="29" spans="1:17" ht="18" customHeight="1" x14ac:dyDescent="0.2">
      <c r="A29" s="43">
        <v>2564</v>
      </c>
      <c r="B29" s="44">
        <v>11172844</v>
      </c>
      <c r="C29" s="45">
        <v>602</v>
      </c>
      <c r="D29" s="45">
        <v>9</v>
      </c>
      <c r="E29" s="45">
        <v>797</v>
      </c>
      <c r="F29" s="45">
        <v>23087</v>
      </c>
      <c r="G29" s="45">
        <v>53750</v>
      </c>
      <c r="H29" s="45">
        <f>SUM(C29:G29)</f>
        <v>78245</v>
      </c>
      <c r="I29" s="45">
        <f>H29</f>
        <v>78245</v>
      </c>
      <c r="J29" s="45">
        <f>SUM(C29:F29)</f>
        <v>24495</v>
      </c>
      <c r="K29" s="46">
        <f t="shared" si="8"/>
        <v>7.0031408296759539</v>
      </c>
      <c r="L29" s="46">
        <f t="shared" si="9"/>
        <v>2.1923692839531279</v>
      </c>
      <c r="M29" s="47">
        <f>((ROUND(K29,2)-ROUND(K28,2))*100)/(ROUND(K28,2))</f>
        <v>-8.7353324641460244</v>
      </c>
      <c r="N29" s="47">
        <f t="shared" si="7"/>
        <v>-10.612244897959192</v>
      </c>
      <c r="P29" s="41"/>
      <c r="Q29" s="41"/>
    </row>
    <row r="30" spans="1:17" ht="18" customHeight="1" x14ac:dyDescent="0.2">
      <c r="A30" s="5">
        <v>2565</v>
      </c>
      <c r="B30" s="143">
        <v>11678470</v>
      </c>
      <c r="C30" s="38">
        <v>594</v>
      </c>
      <c r="D30" s="38">
        <v>16</v>
      </c>
      <c r="E30" s="38">
        <v>871</v>
      </c>
      <c r="F30" s="38">
        <v>23631</v>
      </c>
      <c r="G30" s="38">
        <v>51366</v>
      </c>
      <c r="H30" s="38">
        <f>SUM(C30:G30)</f>
        <v>76478</v>
      </c>
      <c r="I30" s="38">
        <f>H30</f>
        <v>76478</v>
      </c>
      <c r="J30" s="38">
        <f>SUM(C30:F30)</f>
        <v>25112</v>
      </c>
      <c r="K30" s="39">
        <f t="shared" si="8"/>
        <v>6.5486317985147027</v>
      </c>
      <c r="L30" s="39">
        <f t="shared" si="9"/>
        <v>2.1502816721710976</v>
      </c>
      <c r="M30" s="42">
        <f>((ROUND(K30,2)-ROUND(K29,2))*100)/(ROUND(K29,2))</f>
        <v>-6.4285714285714306</v>
      </c>
      <c r="N30" s="42">
        <f>((ROUND(L30,2)-ROUND(L29,2))*100)/(ROUND(L29,2))</f>
        <v>-1.8264840182648419</v>
      </c>
      <c r="P30" s="41"/>
      <c r="Q30" s="41"/>
    </row>
    <row r="31" spans="1:17" ht="18" customHeight="1" x14ac:dyDescent="0.2">
      <c r="A31" s="5">
        <v>2566</v>
      </c>
      <c r="B31" s="143">
        <v>11937614</v>
      </c>
      <c r="C31" s="38">
        <v>610</v>
      </c>
      <c r="D31" s="38">
        <v>14</v>
      </c>
      <c r="E31" s="38">
        <v>892</v>
      </c>
      <c r="F31" s="38">
        <v>23948</v>
      </c>
      <c r="G31" s="38">
        <v>56045</v>
      </c>
      <c r="H31" s="38">
        <f>SUM(C31:G31)</f>
        <v>81509</v>
      </c>
      <c r="I31" s="38">
        <f>H31</f>
        <v>81509</v>
      </c>
      <c r="J31" s="38">
        <f>SUM(C31:F31)</f>
        <v>25464</v>
      </c>
      <c r="K31" s="39">
        <f t="shared" si="8"/>
        <v>6.8279138528017409</v>
      </c>
      <c r="L31" s="39">
        <f t="shared" si="9"/>
        <v>2.1330895771969174</v>
      </c>
      <c r="M31" s="42">
        <f>((ROUND(K31,2)-ROUND(K30,2))*100)/(ROUND(K30,2))</f>
        <v>4.2748091603053471</v>
      </c>
      <c r="N31" s="42">
        <f>((ROUND(L31,2)-ROUND(L30,2))*100)/(ROUND(L30,2))</f>
        <v>-0.93023255813953576</v>
      </c>
      <c r="P31" s="41"/>
      <c r="Q31" s="41"/>
    </row>
    <row r="32" spans="1:17" ht="18" customHeight="1" x14ac:dyDescent="0.2">
      <c r="A32" s="153">
        <v>2567</v>
      </c>
      <c r="B32" s="154">
        <v>12134149</v>
      </c>
      <c r="C32" s="155">
        <v>595</v>
      </c>
      <c r="D32" s="155">
        <v>16</v>
      </c>
      <c r="E32" s="155">
        <v>925</v>
      </c>
      <c r="F32" s="155">
        <v>24127</v>
      </c>
      <c r="G32" s="155">
        <v>62082</v>
      </c>
      <c r="H32" s="155">
        <f>SUM(C32:G32)</f>
        <v>87745</v>
      </c>
      <c r="I32" s="155">
        <f>H32</f>
        <v>87745</v>
      </c>
      <c r="J32" s="155">
        <f>SUM(C32:F32)</f>
        <v>25663</v>
      </c>
      <c r="K32" s="156">
        <f t="shared" si="8"/>
        <v>7.2312446468227805</v>
      </c>
      <c r="L32" s="156">
        <f t="shared" si="9"/>
        <v>2.1149402401437465</v>
      </c>
      <c r="M32" s="157">
        <f>((ROUND(K32,2)-ROUND(K31,2))*100)/(ROUND(K31,2))</f>
        <v>5.8565153733528605</v>
      </c>
      <c r="N32" s="157">
        <f>((ROUND(L32,2)-ROUND(L31,2))*100)/(ROUND(L31,2))</f>
        <v>-0.93896713615023564</v>
      </c>
      <c r="P32" s="41"/>
      <c r="Q32" s="41"/>
    </row>
    <row r="33" spans="1:17" ht="18" customHeight="1" x14ac:dyDescent="0.2">
      <c r="A33" s="158">
        <v>2568</v>
      </c>
      <c r="B33" s="159">
        <v>12242378</v>
      </c>
      <c r="C33" s="160">
        <v>729</v>
      </c>
      <c r="D33" s="160">
        <v>19</v>
      </c>
      <c r="E33" s="160">
        <v>801</v>
      </c>
      <c r="F33" s="160">
        <v>20019</v>
      </c>
      <c r="G33" s="160">
        <v>69175</v>
      </c>
      <c r="H33" s="160">
        <f>SUM(C33:G33)</f>
        <v>90743</v>
      </c>
      <c r="I33" s="160">
        <f>H33</f>
        <v>90743</v>
      </c>
      <c r="J33" s="160">
        <f>SUM(C33:F33)</f>
        <v>21568</v>
      </c>
      <c r="K33" s="161">
        <f t="shared" si="8"/>
        <v>7.4122037401557117</v>
      </c>
      <c r="L33" s="161">
        <f t="shared" si="9"/>
        <v>1.7617492287854533</v>
      </c>
      <c r="M33" s="48">
        <f>((ROUND(K33,2)-ROUND(K32,2))*100)/(ROUND(K32,2))</f>
        <v>2.4896265560165936</v>
      </c>
      <c r="N33" s="48">
        <f>((ROUND(L33,2)-ROUND(L32,2))*100)/(ROUND(L32,2))</f>
        <v>-16.587677725118478</v>
      </c>
      <c r="P33" s="41"/>
      <c r="Q33" s="41"/>
    </row>
    <row r="34" spans="1:17" ht="17.25" customHeight="1" x14ac:dyDescent="0.2">
      <c r="A34" s="49">
        <v>2569</v>
      </c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40"/>
      <c r="N34" s="40"/>
    </row>
    <row r="35" spans="1:17" ht="18" customHeight="1" x14ac:dyDescent="0.3">
      <c r="A35" s="51" t="s">
        <v>11</v>
      </c>
      <c r="B35" s="52">
        <v>12245827</v>
      </c>
      <c r="C35" s="6">
        <v>42</v>
      </c>
      <c r="D35" s="6">
        <v>0</v>
      </c>
      <c r="E35" s="6">
        <v>7</v>
      </c>
      <c r="F35" s="6">
        <v>962</v>
      </c>
      <c r="G35" s="7">
        <v>4031</v>
      </c>
      <c r="H35" s="7">
        <f t="shared" ref="H35:H41" si="10">SUM(C35:G35)</f>
        <v>5042</v>
      </c>
      <c r="I35" s="53">
        <f>H35</f>
        <v>5042</v>
      </c>
      <c r="J35" s="53">
        <f>SUM(C35:F35)</f>
        <v>1011</v>
      </c>
      <c r="K35" s="54">
        <f t="shared" ref="K35:K43" si="11">I35*1000/B35</f>
        <v>0.41173209453310095</v>
      </c>
      <c r="L35" s="54">
        <f t="shared" ref="L35:L43" si="12">J35*1000/B35</f>
        <v>8.2558736131091839E-2</v>
      </c>
      <c r="M35" s="42"/>
      <c r="N35" s="42"/>
    </row>
    <row r="36" spans="1:17" ht="18" customHeight="1" x14ac:dyDescent="0.3">
      <c r="A36" s="51" t="s">
        <v>12</v>
      </c>
      <c r="B36" s="52">
        <v>12248050</v>
      </c>
      <c r="C36" s="6">
        <v>38</v>
      </c>
      <c r="D36" s="6">
        <v>0</v>
      </c>
      <c r="E36" s="6">
        <v>1</v>
      </c>
      <c r="F36" s="6">
        <v>1071</v>
      </c>
      <c r="G36" s="7">
        <v>5945</v>
      </c>
      <c r="H36" s="7">
        <f t="shared" si="10"/>
        <v>7055</v>
      </c>
      <c r="I36" s="53">
        <f>H36+H35</f>
        <v>12097</v>
      </c>
      <c r="J36" s="53">
        <f t="shared" ref="J36:J43" si="13">SUM(C36:F36)+J35</f>
        <v>2121</v>
      </c>
      <c r="K36" s="54">
        <f t="shared" si="11"/>
        <v>0.98766742461044821</v>
      </c>
      <c r="L36" s="54">
        <f t="shared" si="12"/>
        <v>0.173170423046934</v>
      </c>
      <c r="M36" s="42"/>
      <c r="N36" s="42"/>
    </row>
    <row r="37" spans="1:17" ht="18" hidden="1" customHeight="1" x14ac:dyDescent="0.3">
      <c r="A37" s="51" t="s">
        <v>13</v>
      </c>
      <c r="B37" s="52"/>
      <c r="C37" s="6"/>
      <c r="D37" s="6"/>
      <c r="E37" s="6"/>
      <c r="F37" s="6"/>
      <c r="G37" s="6"/>
      <c r="H37" s="7">
        <f t="shared" si="10"/>
        <v>0</v>
      </c>
      <c r="I37" s="53">
        <f>H37+I36</f>
        <v>12097</v>
      </c>
      <c r="J37" s="53">
        <f t="shared" si="13"/>
        <v>2121</v>
      </c>
      <c r="K37" s="54" t="e">
        <f t="shared" si="11"/>
        <v>#DIV/0!</v>
      </c>
      <c r="L37" s="54" t="e">
        <f t="shared" si="12"/>
        <v>#DIV/0!</v>
      </c>
      <c r="M37" s="42"/>
      <c r="N37" s="42"/>
    </row>
    <row r="38" spans="1:17" ht="18" hidden="1" customHeight="1" x14ac:dyDescent="0.3">
      <c r="A38" s="51" t="s">
        <v>14</v>
      </c>
      <c r="B38" s="55"/>
      <c r="C38" s="6"/>
      <c r="D38" s="6"/>
      <c r="E38" s="6"/>
      <c r="F38" s="6"/>
      <c r="G38" s="6"/>
      <c r="H38" s="7">
        <f t="shared" si="10"/>
        <v>0</v>
      </c>
      <c r="I38" s="53">
        <f>H38+I37</f>
        <v>12097</v>
      </c>
      <c r="J38" s="53">
        <f t="shared" si="13"/>
        <v>2121</v>
      </c>
      <c r="K38" s="54" t="e">
        <f t="shared" si="11"/>
        <v>#DIV/0!</v>
      </c>
      <c r="L38" s="54" t="e">
        <f t="shared" si="12"/>
        <v>#DIV/0!</v>
      </c>
      <c r="M38" s="42"/>
      <c r="N38" s="42"/>
    </row>
    <row r="39" spans="1:17" ht="18" hidden="1" customHeight="1" x14ac:dyDescent="0.3">
      <c r="A39" s="51" t="s">
        <v>15</v>
      </c>
      <c r="B39" s="55"/>
      <c r="C39" s="6"/>
      <c r="D39" s="6"/>
      <c r="E39" s="6"/>
      <c r="F39" s="6"/>
      <c r="G39" s="6"/>
      <c r="H39" s="7">
        <f t="shared" si="10"/>
        <v>0</v>
      </c>
      <c r="I39" s="53">
        <f>H39+I38</f>
        <v>12097</v>
      </c>
      <c r="J39" s="53">
        <f t="shared" si="13"/>
        <v>2121</v>
      </c>
      <c r="K39" s="54" t="e">
        <f t="shared" si="11"/>
        <v>#DIV/0!</v>
      </c>
      <c r="L39" s="54" t="e">
        <f t="shared" si="12"/>
        <v>#DIV/0!</v>
      </c>
      <c r="M39" s="42"/>
      <c r="N39" s="42"/>
    </row>
    <row r="40" spans="1:17" ht="18" hidden="1" customHeight="1" x14ac:dyDescent="0.3">
      <c r="A40" s="51" t="s">
        <v>16</v>
      </c>
      <c r="B40" s="56"/>
      <c r="C40" s="6"/>
      <c r="D40" s="6"/>
      <c r="E40" s="6"/>
      <c r="F40" s="6"/>
      <c r="G40" s="6"/>
      <c r="H40" s="7">
        <f t="shared" si="10"/>
        <v>0</v>
      </c>
      <c r="I40" s="53">
        <f>H40+I39</f>
        <v>12097</v>
      </c>
      <c r="J40" s="53">
        <f t="shared" si="13"/>
        <v>2121</v>
      </c>
      <c r="K40" s="54" t="e">
        <f t="shared" si="11"/>
        <v>#DIV/0!</v>
      </c>
      <c r="L40" s="54" t="e">
        <f t="shared" si="12"/>
        <v>#DIV/0!</v>
      </c>
      <c r="M40" s="47"/>
      <c r="N40" s="47"/>
    </row>
    <row r="41" spans="1:17" ht="18" hidden="1" customHeight="1" x14ac:dyDescent="0.3">
      <c r="A41" s="57" t="s">
        <v>17</v>
      </c>
      <c r="B41" s="58"/>
      <c r="C41" s="8"/>
      <c r="D41" s="8"/>
      <c r="E41" s="8"/>
      <c r="F41" s="8"/>
      <c r="G41" s="8"/>
      <c r="H41" s="7">
        <f t="shared" si="10"/>
        <v>0</v>
      </c>
      <c r="I41" s="59">
        <f>H41+I40</f>
        <v>12097</v>
      </c>
      <c r="J41" s="59">
        <f t="shared" si="13"/>
        <v>2121</v>
      </c>
      <c r="K41" s="60" t="e">
        <f t="shared" si="11"/>
        <v>#DIV/0!</v>
      </c>
      <c r="L41" s="60" t="e">
        <f t="shared" si="12"/>
        <v>#DIV/0!</v>
      </c>
      <c r="M41" s="47"/>
      <c r="N41" s="47"/>
    </row>
    <row r="42" spans="1:17" ht="18" hidden="1" customHeight="1" x14ac:dyDescent="0.3">
      <c r="A42" s="61" t="s">
        <v>18</v>
      </c>
      <c r="B42" s="62"/>
      <c r="C42" s="9"/>
      <c r="D42" s="9"/>
      <c r="E42" s="9"/>
      <c r="F42" s="9"/>
      <c r="G42" s="9"/>
      <c r="H42" s="7">
        <f t="shared" ref="H42:H46" si="14">SUM(C42:G42)</f>
        <v>0</v>
      </c>
      <c r="I42" s="63">
        <f t="shared" ref="I42:I46" si="15">H42+I41</f>
        <v>12097</v>
      </c>
      <c r="J42" s="63">
        <f t="shared" si="13"/>
        <v>2121</v>
      </c>
      <c r="K42" s="64" t="e">
        <f t="shared" si="11"/>
        <v>#DIV/0!</v>
      </c>
      <c r="L42" s="64" t="e">
        <f t="shared" si="12"/>
        <v>#DIV/0!</v>
      </c>
      <c r="M42" s="47"/>
      <c r="N42" s="47"/>
    </row>
    <row r="43" spans="1:17" ht="18" hidden="1" customHeight="1" x14ac:dyDescent="0.3">
      <c r="A43" s="57" t="s">
        <v>19</v>
      </c>
      <c r="B43" s="58"/>
      <c r="C43" s="8"/>
      <c r="D43" s="8"/>
      <c r="E43" s="8"/>
      <c r="F43" s="8"/>
      <c r="G43" s="8"/>
      <c r="H43" s="7">
        <f t="shared" si="14"/>
        <v>0</v>
      </c>
      <c r="I43" s="59">
        <f t="shared" si="15"/>
        <v>12097</v>
      </c>
      <c r="J43" s="59">
        <f t="shared" si="13"/>
        <v>2121</v>
      </c>
      <c r="K43" s="60" t="e">
        <f t="shared" si="11"/>
        <v>#DIV/0!</v>
      </c>
      <c r="L43" s="60" t="e">
        <f t="shared" si="12"/>
        <v>#DIV/0!</v>
      </c>
      <c r="M43" s="47"/>
      <c r="N43" s="47"/>
    </row>
    <row r="44" spans="1:17" ht="18" hidden="1" customHeight="1" x14ac:dyDescent="0.3">
      <c r="A44" s="57" t="s">
        <v>20</v>
      </c>
      <c r="B44" s="58"/>
      <c r="C44" s="8"/>
      <c r="D44" s="8"/>
      <c r="E44" s="8"/>
      <c r="F44" s="8"/>
      <c r="G44" s="8"/>
      <c r="H44" s="59">
        <f t="shared" si="14"/>
        <v>0</v>
      </c>
      <c r="I44" s="59">
        <f t="shared" si="15"/>
        <v>12097</v>
      </c>
      <c r="J44" s="59">
        <f t="shared" ref="J44:J46" si="16">SUM(C44:F44)+J43</f>
        <v>2121</v>
      </c>
      <c r="K44" s="60" t="e">
        <f t="shared" ref="K44:K46" si="17">I44*1000/B44</f>
        <v>#DIV/0!</v>
      </c>
      <c r="L44" s="60" t="e">
        <f t="shared" ref="L44:L46" si="18">J44*1000/B44</f>
        <v>#DIV/0!</v>
      </c>
      <c r="M44" s="47"/>
      <c r="N44" s="47"/>
    </row>
    <row r="45" spans="1:17" ht="19.5" hidden="1" x14ac:dyDescent="0.2">
      <c r="A45" s="57" t="s">
        <v>21</v>
      </c>
      <c r="B45" s="58"/>
      <c r="C45" s="59"/>
      <c r="D45" s="59"/>
      <c r="E45" s="59"/>
      <c r="F45" s="59"/>
      <c r="G45" s="59"/>
      <c r="H45" s="59">
        <f t="shared" si="14"/>
        <v>0</v>
      </c>
      <c r="I45" s="59">
        <f t="shared" si="15"/>
        <v>12097</v>
      </c>
      <c r="J45" s="59">
        <f t="shared" si="16"/>
        <v>2121</v>
      </c>
      <c r="K45" s="60" t="e">
        <f t="shared" si="17"/>
        <v>#DIV/0!</v>
      </c>
      <c r="L45" s="60" t="e">
        <f t="shared" si="18"/>
        <v>#DIV/0!</v>
      </c>
      <c r="M45" s="47"/>
      <c r="N45" s="47"/>
    </row>
    <row r="46" spans="1:17" ht="19.5" hidden="1" x14ac:dyDescent="0.2">
      <c r="A46" s="65" t="s">
        <v>22</v>
      </c>
      <c r="B46" s="66"/>
      <c r="C46" s="67"/>
      <c r="D46" s="67"/>
      <c r="E46" s="67"/>
      <c r="F46" s="67"/>
      <c r="G46" s="67"/>
      <c r="H46" s="67">
        <f t="shared" si="14"/>
        <v>0</v>
      </c>
      <c r="I46" s="67">
        <f t="shared" si="15"/>
        <v>12097</v>
      </c>
      <c r="J46" s="67">
        <f t="shared" si="16"/>
        <v>2121</v>
      </c>
      <c r="K46" s="68" t="e">
        <f t="shared" si="17"/>
        <v>#DIV/0!</v>
      </c>
      <c r="L46" s="68" t="e">
        <f t="shared" si="18"/>
        <v>#DIV/0!</v>
      </c>
      <c r="M46" s="48"/>
      <c r="N46" s="48"/>
    </row>
    <row r="47" spans="1:17" ht="19.5" x14ac:dyDescent="0.2">
      <c r="A47" s="69" t="s">
        <v>206</v>
      </c>
      <c r="B47" s="70">
        <v>11661965</v>
      </c>
      <c r="C47" s="71">
        <f>SUM(C35:C46)</f>
        <v>80</v>
      </c>
      <c r="D47" s="71">
        <f>SUM(D35:D46)</f>
        <v>0</v>
      </c>
      <c r="E47" s="71">
        <f>SUM(E35:E46)</f>
        <v>8</v>
      </c>
      <c r="F47" s="71">
        <f>SUM(F35:F46)</f>
        <v>2033</v>
      </c>
      <c r="G47" s="71">
        <f>SUM(G35:G46)</f>
        <v>9976</v>
      </c>
      <c r="H47" s="71">
        <f>SUM(C47:G47)</f>
        <v>12097</v>
      </c>
      <c r="I47" s="72">
        <f>H47</f>
        <v>12097</v>
      </c>
      <c r="J47" s="72">
        <f>SUM(C47:F47)</f>
        <v>2121</v>
      </c>
      <c r="K47" s="73">
        <f>I47*1000/B47</f>
        <v>1.0373037476960358</v>
      </c>
      <c r="L47" s="74">
        <f>J47*1000/B47</f>
        <v>0.18187329493785995</v>
      </c>
      <c r="M47" s="75">
        <f>((ROUND(K47,2)-ROUND(K33,2))*100)/(ROUND(K33,2))</f>
        <v>-85.964912280701753</v>
      </c>
      <c r="N47" s="75">
        <f>((ROUND(L47,2)-ROUND(L33,2))*100)/(ROUND(L33,2))</f>
        <v>-89.772727272727266</v>
      </c>
    </row>
    <row r="48" spans="1:17" s="11" customFormat="1" ht="17.25" x14ac:dyDescent="0.3">
      <c r="A48" s="180" t="s">
        <v>211</v>
      </c>
      <c r="B48" s="180"/>
      <c r="C48" s="180"/>
      <c r="D48" s="180"/>
      <c r="J48" s="180" t="s">
        <v>194</v>
      </c>
      <c r="K48" s="180"/>
      <c r="L48" s="180"/>
    </row>
    <row r="49" spans="1:14" s="78" customFormat="1" ht="17.25" x14ac:dyDescent="0.2">
      <c r="A49" s="76" t="s">
        <v>195</v>
      </c>
      <c r="B49" s="76"/>
      <c r="C49" s="76"/>
      <c r="D49" s="76"/>
      <c r="E49" s="76"/>
      <c r="F49" s="76"/>
      <c r="G49" s="76"/>
      <c r="H49" s="77"/>
      <c r="J49" s="181" t="s">
        <v>196</v>
      </c>
      <c r="K49" s="181"/>
      <c r="L49" s="181"/>
      <c r="M49" s="181"/>
      <c r="N49" s="181"/>
    </row>
    <row r="50" spans="1:14" s="78" customFormat="1" ht="17.25" x14ac:dyDescent="0.2">
      <c r="A50" s="79"/>
      <c r="J50" s="77" t="s">
        <v>197</v>
      </c>
      <c r="K50" s="77"/>
      <c r="L50" s="77"/>
      <c r="M50" s="77"/>
      <c r="N50" s="77"/>
    </row>
    <row r="51" spans="1:14" s="78" customFormat="1" ht="25.5" customHeight="1" x14ac:dyDescent="0.2"/>
  </sheetData>
  <mergeCells count="14">
    <mergeCell ref="M3:N3"/>
    <mergeCell ref="A48:D48"/>
    <mergeCell ref="J48:L48"/>
    <mergeCell ref="J49:N49"/>
    <mergeCell ref="A1:N1"/>
    <mergeCell ref="A2:A5"/>
    <mergeCell ref="C2:G2"/>
    <mergeCell ref="I2:J2"/>
    <mergeCell ref="K2:L2"/>
    <mergeCell ref="M2:N2"/>
    <mergeCell ref="C3:C4"/>
    <mergeCell ref="D3:D4"/>
    <mergeCell ref="I3:J3"/>
    <mergeCell ref="K3:L3"/>
  </mergeCells>
  <printOptions horizontalCentered="1"/>
  <pageMargins left="0.39370078740157483" right="0.15748031496062992" top="0.39370078740157483" bottom="0.19685039370078741" header="0.35433070866141736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</vt:lpstr>
      <vt:lpstr>13</vt:lpstr>
      <vt:lpstr>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Santirat Kaenthong</dc:creator>
  <cp:lastModifiedBy>Santirat Kaenthong</cp:lastModifiedBy>
  <cp:lastPrinted>2026-03-24T01:36:54Z</cp:lastPrinted>
  <dcterms:created xsi:type="dcterms:W3CDTF">2023-02-27T03:24:36Z</dcterms:created>
  <dcterms:modified xsi:type="dcterms:W3CDTF">2026-03-24T01:37:14Z</dcterms:modified>
</cp:coreProperties>
</file>